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Music\31052025\Error_files\"/>
    </mc:Choice>
  </mc:AlternateContent>
  <xr:revisionPtr revIDLastSave="0" documentId="8_{4EAC748B-5BCD-4732-8CB3-10C1A5B164CB}" xr6:coauthVersionLast="47" xr6:coauthVersionMax="47" xr10:uidLastSave="{00000000-0000-0000-0000-000000000000}"/>
  <bookViews>
    <workbookView xWindow="-96" yWindow="0" windowWidth="11712" windowHeight="12336" xr2:uid="{1E636894-D432-4FEB-8C94-46EC32D41FC8}"/>
  </bookViews>
  <sheets>
    <sheet name="Saresh Trade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9" i="1" l="1"/>
  <c r="E189" i="1"/>
  <c r="Q187" i="1"/>
  <c r="Q180" i="1"/>
  <c r="G180" i="1"/>
  <c r="Q179" i="1"/>
  <c r="G179" i="1"/>
  <c r="H179" i="1" s="1"/>
  <c r="Q178" i="1"/>
  <c r="G178" i="1"/>
  <c r="G177" i="1"/>
  <c r="H177" i="1" s="1"/>
  <c r="H176" i="1"/>
  <c r="I176" i="1" s="1"/>
  <c r="G176" i="1"/>
  <c r="H175" i="1"/>
  <c r="G175" i="1"/>
  <c r="G174" i="1"/>
  <c r="G173" i="1"/>
  <c r="H173" i="1" s="1"/>
  <c r="H172" i="1"/>
  <c r="I172" i="1" s="1"/>
  <c r="G172" i="1"/>
  <c r="G171" i="1"/>
  <c r="H171" i="1" s="1"/>
  <c r="I171" i="1" s="1"/>
  <c r="G170" i="1"/>
  <c r="G169" i="1"/>
  <c r="H169" i="1" s="1"/>
  <c r="H168" i="1"/>
  <c r="G168" i="1"/>
  <c r="I168" i="1" s="1"/>
  <c r="G167" i="1"/>
  <c r="G166" i="1"/>
  <c r="G165" i="1"/>
  <c r="H165" i="1" s="1"/>
  <c r="G164" i="1"/>
  <c r="H164" i="1" s="1"/>
  <c r="I164" i="1" s="1"/>
  <c r="G163" i="1"/>
  <c r="H163" i="1" s="1"/>
  <c r="I163" i="1" s="1"/>
  <c r="H162" i="1"/>
  <c r="G162" i="1"/>
  <c r="G161" i="1"/>
  <c r="H161" i="1" s="1"/>
  <c r="G160" i="1"/>
  <c r="H160" i="1" s="1"/>
  <c r="I160" i="1" s="1"/>
  <c r="G159" i="1"/>
  <c r="G158" i="1"/>
  <c r="G157" i="1"/>
  <c r="H157" i="1" s="1"/>
  <c r="H156" i="1"/>
  <c r="I156" i="1" s="1"/>
  <c r="G156" i="1"/>
  <c r="G155" i="1"/>
  <c r="H155" i="1" s="1"/>
  <c r="I155" i="1" s="1"/>
  <c r="G154" i="1"/>
  <c r="G153" i="1"/>
  <c r="H153" i="1" s="1"/>
  <c r="H152" i="1"/>
  <c r="I152" i="1" s="1"/>
  <c r="G152" i="1"/>
  <c r="G151" i="1"/>
  <c r="G150" i="1"/>
  <c r="I147" i="1"/>
  <c r="G147" i="1"/>
  <c r="H147" i="1" s="1"/>
  <c r="G146" i="1"/>
  <c r="H146" i="1" s="1"/>
  <c r="I146" i="1" s="1"/>
  <c r="I145" i="1"/>
  <c r="G145" i="1"/>
  <c r="H145" i="1" s="1"/>
  <c r="G144" i="1"/>
  <c r="G143" i="1"/>
  <c r="H143" i="1" s="1"/>
  <c r="H142" i="1"/>
  <c r="I142" i="1" s="1"/>
  <c r="G142" i="1"/>
  <c r="G141" i="1"/>
  <c r="H141" i="1" s="1"/>
  <c r="G140" i="1"/>
  <c r="G139" i="1"/>
  <c r="H139" i="1" s="1"/>
  <c r="G138" i="1"/>
  <c r="H138" i="1" s="1"/>
  <c r="I138" i="1" s="1"/>
  <c r="G137" i="1"/>
  <c r="H137" i="1" s="1"/>
  <c r="I137" i="1" s="1"/>
  <c r="G136" i="1"/>
  <c r="G135" i="1"/>
  <c r="H135" i="1" s="1"/>
  <c r="I134" i="1"/>
  <c r="H134" i="1"/>
  <c r="G134" i="1"/>
  <c r="G133" i="1"/>
  <c r="G132" i="1"/>
  <c r="G131" i="1"/>
  <c r="H131" i="1" s="1"/>
  <c r="H130" i="1"/>
  <c r="I130" i="1" s="1"/>
  <c r="G130" i="1"/>
  <c r="G129" i="1"/>
  <c r="H129" i="1" s="1"/>
  <c r="I129" i="1" s="1"/>
  <c r="H128" i="1"/>
  <c r="G128" i="1"/>
  <c r="G127" i="1"/>
  <c r="H127" i="1" s="1"/>
  <c r="H126" i="1"/>
  <c r="I126" i="1" s="1"/>
  <c r="G126" i="1"/>
  <c r="G125" i="1"/>
  <c r="G124" i="1"/>
  <c r="I123" i="1"/>
  <c r="G123" i="1"/>
  <c r="H123" i="1" s="1"/>
  <c r="H122" i="1"/>
  <c r="I122" i="1" s="1"/>
  <c r="G122" i="1"/>
  <c r="I121" i="1"/>
  <c r="G121" i="1"/>
  <c r="H121" i="1" s="1"/>
  <c r="G120" i="1"/>
  <c r="G119" i="1"/>
  <c r="H119" i="1" s="1"/>
  <c r="H118" i="1"/>
  <c r="I118" i="1" s="1"/>
  <c r="G118" i="1"/>
  <c r="H117" i="1"/>
  <c r="G117" i="1"/>
  <c r="G116" i="1"/>
  <c r="I115" i="1"/>
  <c r="G115" i="1"/>
  <c r="H115" i="1" s="1"/>
  <c r="G114" i="1"/>
  <c r="H114" i="1" s="1"/>
  <c r="I114" i="1" s="1"/>
  <c r="I113" i="1"/>
  <c r="G113" i="1"/>
  <c r="H113" i="1" s="1"/>
  <c r="G112" i="1"/>
  <c r="G111" i="1"/>
  <c r="H111" i="1" s="1"/>
  <c r="H110" i="1"/>
  <c r="I110" i="1" s="1"/>
  <c r="G110" i="1"/>
  <c r="G109" i="1"/>
  <c r="H109" i="1" s="1"/>
  <c r="G108" i="1"/>
  <c r="G107" i="1"/>
  <c r="H107" i="1" s="1"/>
  <c r="G106" i="1"/>
  <c r="H106" i="1" s="1"/>
  <c r="I106" i="1" s="1"/>
  <c r="G105" i="1"/>
  <c r="H105" i="1" s="1"/>
  <c r="I105" i="1" s="1"/>
  <c r="H104" i="1"/>
  <c r="G104" i="1"/>
  <c r="G103" i="1"/>
  <c r="H103" i="1" s="1"/>
  <c r="H102" i="1"/>
  <c r="I102" i="1" s="1"/>
  <c r="G102" i="1"/>
  <c r="G101" i="1"/>
  <c r="G100" i="1"/>
  <c r="G99" i="1"/>
  <c r="H99" i="1" s="1"/>
  <c r="H98" i="1"/>
  <c r="I98" i="1" s="1"/>
  <c r="G98" i="1"/>
  <c r="G97" i="1"/>
  <c r="H97" i="1" s="1"/>
  <c r="I97" i="1" s="1"/>
  <c r="H96" i="1"/>
  <c r="G96" i="1"/>
  <c r="G95" i="1"/>
  <c r="H95" i="1" s="1"/>
  <c r="H94" i="1"/>
  <c r="I94" i="1" s="1"/>
  <c r="G94" i="1"/>
  <c r="G93" i="1"/>
  <c r="G92" i="1"/>
  <c r="I91" i="1"/>
  <c r="G91" i="1"/>
  <c r="H91" i="1" s="1"/>
  <c r="H90" i="1"/>
  <c r="I90" i="1" s="1"/>
  <c r="G90" i="1"/>
  <c r="I89" i="1"/>
  <c r="G89" i="1"/>
  <c r="H89" i="1" s="1"/>
  <c r="G88" i="1"/>
  <c r="G87" i="1"/>
  <c r="H86" i="1"/>
  <c r="I86" i="1" s="1"/>
  <c r="G86" i="1"/>
  <c r="G85" i="1"/>
  <c r="G84" i="1"/>
  <c r="I83" i="1"/>
  <c r="G83" i="1"/>
  <c r="H83" i="1" s="1"/>
  <c r="H82" i="1"/>
  <c r="I82" i="1" s="1"/>
  <c r="G82" i="1"/>
  <c r="I81" i="1"/>
  <c r="G81" i="1"/>
  <c r="H81" i="1" s="1"/>
  <c r="G80" i="1"/>
  <c r="G79" i="1"/>
  <c r="H78" i="1"/>
  <c r="I78" i="1" s="1"/>
  <c r="G78" i="1"/>
  <c r="G77" i="1"/>
  <c r="G76" i="1"/>
  <c r="I75" i="1"/>
  <c r="G75" i="1"/>
  <c r="H75" i="1" s="1"/>
  <c r="H74" i="1"/>
  <c r="I74" i="1" s="1"/>
  <c r="G74" i="1"/>
  <c r="I73" i="1"/>
  <c r="G73" i="1"/>
  <c r="H73" i="1" s="1"/>
  <c r="G72" i="1"/>
  <c r="G71" i="1"/>
  <c r="H70" i="1"/>
  <c r="I70" i="1" s="1"/>
  <c r="G70" i="1"/>
  <c r="G69" i="1"/>
  <c r="G68" i="1"/>
  <c r="I67" i="1"/>
  <c r="G67" i="1"/>
  <c r="H67" i="1" s="1"/>
  <c r="H66" i="1"/>
  <c r="I66" i="1" s="1"/>
  <c r="G66" i="1"/>
  <c r="I65" i="1"/>
  <c r="G65" i="1"/>
  <c r="H65" i="1" s="1"/>
  <c r="G64" i="1"/>
  <c r="G63" i="1"/>
  <c r="H62" i="1"/>
  <c r="I62" i="1" s="1"/>
  <c r="G62" i="1"/>
  <c r="G61" i="1"/>
  <c r="G60" i="1"/>
  <c r="I59" i="1"/>
  <c r="G59" i="1"/>
  <c r="H59" i="1" s="1"/>
  <c r="H58" i="1"/>
  <c r="I58" i="1" s="1"/>
  <c r="G58" i="1"/>
  <c r="I57" i="1"/>
  <c r="G57" i="1"/>
  <c r="H57" i="1" s="1"/>
  <c r="G56" i="1"/>
  <c r="G55" i="1"/>
  <c r="H54" i="1"/>
  <c r="I54" i="1" s="1"/>
  <c r="G54" i="1"/>
  <c r="G53" i="1"/>
  <c r="G52" i="1"/>
  <c r="I51" i="1"/>
  <c r="G51" i="1"/>
  <c r="H51" i="1" s="1"/>
  <c r="H50" i="1"/>
  <c r="I50" i="1" s="1"/>
  <c r="G50" i="1"/>
  <c r="I49" i="1"/>
  <c r="G49" i="1"/>
  <c r="H49" i="1" s="1"/>
  <c r="G48" i="1"/>
  <c r="G47" i="1"/>
  <c r="H46" i="1"/>
  <c r="I46" i="1" s="1"/>
  <c r="G46" i="1"/>
  <c r="G45" i="1"/>
  <c r="G44" i="1"/>
  <c r="I43" i="1"/>
  <c r="G43" i="1"/>
  <c r="H43" i="1" s="1"/>
  <c r="H42" i="1"/>
  <c r="I42" i="1" s="1"/>
  <c r="G42" i="1"/>
  <c r="I41" i="1"/>
  <c r="G41" i="1"/>
  <c r="H41" i="1" s="1"/>
  <c r="G40" i="1"/>
  <c r="G39" i="1"/>
  <c r="H38" i="1"/>
  <c r="I38" i="1" s="1"/>
  <c r="G38" i="1"/>
  <c r="G37" i="1"/>
  <c r="G36" i="1"/>
  <c r="I35" i="1"/>
  <c r="G35" i="1"/>
  <c r="H35" i="1" s="1"/>
  <c r="H34" i="1"/>
  <c r="I34" i="1" s="1"/>
  <c r="G34" i="1"/>
  <c r="I33" i="1"/>
  <c r="G33" i="1"/>
  <c r="H33" i="1" s="1"/>
  <c r="G32" i="1"/>
  <c r="G31" i="1"/>
  <c r="H30" i="1"/>
  <c r="I30" i="1" s="1"/>
  <c r="G30" i="1"/>
  <c r="G29" i="1"/>
  <c r="G28" i="1"/>
  <c r="I27" i="1"/>
  <c r="G27" i="1"/>
  <c r="H27" i="1" s="1"/>
  <c r="H26" i="1"/>
  <c r="I26" i="1" s="1"/>
  <c r="G26" i="1"/>
  <c r="I25" i="1"/>
  <c r="G25" i="1"/>
  <c r="H25" i="1" s="1"/>
  <c r="G24" i="1"/>
  <c r="H24" i="1" s="1"/>
  <c r="G23" i="1"/>
  <c r="H22" i="1"/>
  <c r="I22" i="1" s="1"/>
  <c r="G22" i="1"/>
  <c r="G21" i="1"/>
  <c r="G20" i="1"/>
  <c r="I19" i="1"/>
  <c r="G19" i="1"/>
  <c r="H19" i="1" s="1"/>
  <c r="G18" i="1"/>
  <c r="G17" i="1"/>
  <c r="H17" i="1" s="1"/>
  <c r="H16" i="1"/>
  <c r="I16" i="1" s="1"/>
  <c r="G16" i="1"/>
  <c r="G15" i="1"/>
  <c r="H14" i="1"/>
  <c r="G14" i="1"/>
  <c r="G13" i="1"/>
  <c r="H13" i="1" s="1"/>
  <c r="H12" i="1"/>
  <c r="G12" i="1"/>
  <c r="I12" i="1" s="1"/>
  <c r="H11" i="1"/>
  <c r="I11" i="1" s="1"/>
  <c r="G11" i="1"/>
  <c r="G10" i="1"/>
  <c r="G9" i="1"/>
  <c r="G8" i="1"/>
  <c r="H8" i="1" s="1"/>
  <c r="I17" i="1" l="1"/>
  <c r="H20" i="1"/>
  <c r="I20" i="1" s="1"/>
  <c r="H36" i="1"/>
  <c r="I36" i="1" s="1"/>
  <c r="H52" i="1"/>
  <c r="I52" i="1" s="1"/>
  <c r="H60" i="1"/>
  <c r="I60" i="1" s="1"/>
  <c r="H68" i="1"/>
  <c r="I68" i="1" s="1"/>
  <c r="H76" i="1"/>
  <c r="I76" i="1" s="1"/>
  <c r="H84" i="1"/>
  <c r="I84" i="1" s="1"/>
  <c r="H15" i="1"/>
  <c r="I15" i="1" s="1"/>
  <c r="H18" i="1"/>
  <c r="I18" i="1" s="1"/>
  <c r="H56" i="1"/>
  <c r="I56" i="1" s="1"/>
  <c r="H64" i="1"/>
  <c r="I64" i="1" s="1"/>
  <c r="H72" i="1"/>
  <c r="I72" i="1" s="1"/>
  <c r="H80" i="1"/>
  <c r="I80" i="1" s="1"/>
  <c r="I107" i="1"/>
  <c r="H120" i="1"/>
  <c r="I120" i="1" s="1"/>
  <c r="H133" i="1"/>
  <c r="I133" i="1" s="1"/>
  <c r="I139" i="1"/>
  <c r="H154" i="1"/>
  <c r="I154" i="1" s="1"/>
  <c r="H167" i="1"/>
  <c r="I167" i="1" s="1"/>
  <c r="I173" i="1"/>
  <c r="H9" i="1"/>
  <c r="I9" i="1" s="1"/>
  <c r="I14" i="1"/>
  <c r="H21" i="1"/>
  <c r="I21" i="1" s="1"/>
  <c r="H29" i="1"/>
  <c r="I29" i="1" s="1"/>
  <c r="H37" i="1"/>
  <c r="I37" i="1" s="1"/>
  <c r="H45" i="1"/>
  <c r="I45" i="1" s="1"/>
  <c r="H53" i="1"/>
  <c r="I53" i="1" s="1"/>
  <c r="H61" i="1"/>
  <c r="I61" i="1" s="1"/>
  <c r="H69" i="1"/>
  <c r="I69" i="1" s="1"/>
  <c r="H77" i="1"/>
  <c r="I77" i="1" s="1"/>
  <c r="H85" i="1"/>
  <c r="I85" i="1" s="1"/>
  <c r="H93" i="1"/>
  <c r="I93" i="1" s="1"/>
  <c r="I99" i="1"/>
  <c r="I104" i="1"/>
  <c r="H112" i="1"/>
  <c r="I112" i="1" s="1"/>
  <c r="I117" i="1"/>
  <c r="H125" i="1"/>
  <c r="I125" i="1" s="1"/>
  <c r="I131" i="1"/>
  <c r="H144" i="1"/>
  <c r="I144" i="1" s="1"/>
  <c r="H159" i="1"/>
  <c r="I159" i="1" s="1"/>
  <c r="I165" i="1"/>
  <c r="H178" i="1"/>
  <c r="I178" i="1" s="1"/>
  <c r="I24" i="1"/>
  <c r="H28" i="1"/>
  <c r="I28" i="1" s="1"/>
  <c r="H44" i="1"/>
  <c r="I44" i="1" s="1"/>
  <c r="G189" i="1"/>
  <c r="H10" i="1"/>
  <c r="I10" i="1" s="1"/>
  <c r="I13" i="1"/>
  <c r="H32" i="1"/>
  <c r="I32" i="1" s="1"/>
  <c r="H40" i="1"/>
  <c r="I40" i="1" s="1"/>
  <c r="H48" i="1"/>
  <c r="I48" i="1" s="1"/>
  <c r="H88" i="1"/>
  <c r="I88" i="1" s="1"/>
  <c r="H101" i="1"/>
  <c r="I101" i="1" s="1"/>
  <c r="I8" i="1"/>
  <c r="H23" i="1"/>
  <c r="I23" i="1" s="1"/>
  <c r="H31" i="1"/>
  <c r="I31" i="1"/>
  <c r="H39" i="1"/>
  <c r="I39" i="1" s="1"/>
  <c r="H47" i="1"/>
  <c r="I47" i="1" s="1"/>
  <c r="H55" i="1"/>
  <c r="I55" i="1" s="1"/>
  <c r="H63" i="1"/>
  <c r="I63" i="1"/>
  <c r="H71" i="1"/>
  <c r="I71" i="1" s="1"/>
  <c r="H79" i="1"/>
  <c r="I79" i="1"/>
  <c r="H87" i="1"/>
  <c r="I87" i="1" s="1"/>
  <c r="I96" i="1"/>
  <c r="I109" i="1"/>
  <c r="I128" i="1"/>
  <c r="H136" i="1"/>
  <c r="I136" i="1" s="1"/>
  <c r="I141" i="1"/>
  <c r="H151" i="1"/>
  <c r="I151" i="1" s="1"/>
  <c r="I157" i="1"/>
  <c r="I162" i="1"/>
  <c r="H170" i="1"/>
  <c r="I170" i="1" s="1"/>
  <c r="I175" i="1"/>
  <c r="I150" i="1"/>
  <c r="H92" i="1"/>
  <c r="I92" i="1" s="1"/>
  <c r="I95" i="1"/>
  <c r="H100" i="1"/>
  <c r="I100" i="1" s="1"/>
  <c r="I103" i="1"/>
  <c r="H108" i="1"/>
  <c r="I108" i="1" s="1"/>
  <c r="I111" i="1"/>
  <c r="H116" i="1"/>
  <c r="I116" i="1" s="1"/>
  <c r="I119" i="1"/>
  <c r="H124" i="1"/>
  <c r="I124" i="1" s="1"/>
  <c r="I127" i="1"/>
  <c r="H132" i="1"/>
  <c r="I132" i="1" s="1"/>
  <c r="I135" i="1"/>
  <c r="H140" i="1"/>
  <c r="I140" i="1" s="1"/>
  <c r="I143" i="1"/>
  <c r="H150" i="1"/>
  <c r="I153" i="1"/>
  <c r="H158" i="1"/>
  <c r="I158" i="1" s="1"/>
  <c r="I161" i="1"/>
  <c r="H166" i="1"/>
  <c r="I166" i="1" s="1"/>
  <c r="I169" i="1"/>
  <c r="H174" i="1"/>
  <c r="I174" i="1" s="1"/>
  <c r="I177" i="1"/>
  <c r="I179" i="1"/>
  <c r="H180" i="1"/>
  <c r="I180" i="1" s="1"/>
  <c r="I189" i="1" l="1"/>
  <c r="M8" i="1"/>
  <c r="M189" i="1" s="1"/>
  <c r="H189" i="1"/>
  <c r="K190" i="1" l="1"/>
  <c r="K191" i="1"/>
  <c r="K192" i="1" l="1"/>
  <c r="K200" i="1" s="1"/>
</calcChain>
</file>

<file path=xl/sharedStrings.xml><?xml version="1.0" encoding="utf-8"?>
<sst xmlns="http://schemas.openxmlformats.org/spreadsheetml/2006/main" count="219" uniqueCount="47">
  <si>
    <t>M/S SARESH TRADERS</t>
  </si>
  <si>
    <t>Supply of Civil Materials - Aggregate 40mm etc.</t>
  </si>
  <si>
    <t>Weight in  Quintals</t>
  </si>
  <si>
    <t>RATE</t>
  </si>
  <si>
    <t>Amount</t>
  </si>
  <si>
    <t>UTR</t>
  </si>
  <si>
    <t>Advance Wise</t>
  </si>
  <si>
    <t>27-09-2024 IFT/IFT24271042268/RIUP24/1966/SARESH TRADERS 250000.00</t>
  </si>
  <si>
    <t>01-10-2024 IFT/IFT24275137127/RIUP24/2019/SARESH TRADERS 150000.00</t>
  </si>
  <si>
    <t>01-10-2024 IFT/IFT24275142453/RIUP24/2047/SARESH TRADERS 150000.00</t>
  </si>
  <si>
    <t>03-10-2024 IFT/IFT24277057831/RIUP24/2087/SARESH TRADERS 500000.00</t>
  </si>
  <si>
    <t>08-10-2024 IFT/IFT24282068509/RIUP24/2143/SARESH TRADERS 300000.00</t>
  </si>
  <si>
    <t>10-10-2024 IFT/IFT24284050715/RIUP24/2152/SARESH TRADERS 200000.00</t>
  </si>
  <si>
    <t>10-10-2024 IFT/IFT24284050716/RIUP24/2162/SARESH TRADERS 300000.00</t>
  </si>
  <si>
    <t>14-10-2024 IFT/IFT24288020420/RIUP24/2192/SARESH TRADERS 300000.00</t>
  </si>
  <si>
    <t>15-10-2024 IFT/IFT24289024531/RIUP24/2202/SARESH TRADERS 500000.00</t>
  </si>
  <si>
    <t>21-10-2024 IFT/IFT24295037048/RIUP24/2281/SARESH TRADERS 300000.00</t>
  </si>
  <si>
    <t>29-10-2024 IFT/IFT24303058328/RIUP2/2329/SARESH TRADERS - 300000.00</t>
  </si>
  <si>
    <t>30-10-2024 IFT/IFT24304386851/RIUP24/2389/SARESH TRADERS 100000.00</t>
  </si>
  <si>
    <t>05-11-2024 IFT/IFT24310037250/RIUP24/2407/SARESH TRADERS 200000.00</t>
  </si>
  <si>
    <t>22-11-2024 IFT/IFT24327033886/RIUP24/2537/SARESH TRADERS 200000.00</t>
  </si>
  <si>
    <t>12-12-2024 IFT/IFT24347035770/RIUP24/2696/SARESH TRADERS 150000.00</t>
  </si>
  <si>
    <t>10-01-2025 IFT/IFT25010067485/RIUP24/2884/SARESH TRADERS 300000.00</t>
  </si>
  <si>
    <t>03-02-2025 IFT/IFT25034088148/RIUP24/3061/SARESH TRADERS 200000.00</t>
  </si>
  <si>
    <t>Oct. 2024</t>
  </si>
  <si>
    <t>Nov &amp; Dec 2024</t>
  </si>
  <si>
    <t>Advance</t>
  </si>
  <si>
    <t>Surplus</t>
  </si>
  <si>
    <t>GST</t>
  </si>
  <si>
    <t xml:space="preserve">            </t>
  </si>
  <si>
    <t>Payable</t>
  </si>
  <si>
    <t>15.05.2025</t>
  </si>
  <si>
    <t>21-05-2025 IFT/IFT25141019000/RIUP25/0295/SARESH TRADERS 100000.00</t>
  </si>
  <si>
    <t>Subcontractor:</t>
  </si>
  <si>
    <t>State:</t>
  </si>
  <si>
    <t>Uttar Pradesh</t>
  </si>
  <si>
    <t>District:</t>
  </si>
  <si>
    <t>Shamli</t>
  </si>
  <si>
    <t>Block:</t>
  </si>
  <si>
    <t>Common village Aggregate 40mm work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</si>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</sst>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6" formatCode="_ * #,##0_ ;_ * \-#,##0_ ;_ * &quot;-&quot;??_ ;_ @_ "/>
    <numFmt numFmtId="168" formatCode="[$-409]d\-mmm\-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rgb="FFFF0000"/>
      <name val="Comic Sans MS"/>
      <family val="4"/>
    </font>
    <font>
      <sz val="12"/>
      <color theme="1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b/>
      <sz val="12"/>
      <color rgb="FF555555"/>
      <name val="Trebuchet MS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2" fillId="2" borderId="0" xfId="0" applyFont="1" applyFill="1" applyAlignment="1">
      <alignment horizontal="center" vertical="center"/>
    </xf>
    <xf numFmtId="164" fontId="2" fillId="2" borderId="0" xfId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4" fillId="2" borderId="0" xfId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4" fontId="6" fillId="2" borderId="3" xfId="1" applyFont="1" applyFill="1" applyBorder="1" applyAlignment="1">
      <alignment horizontal="center" vertical="center"/>
    </xf>
    <xf numFmtId="9" fontId="6" fillId="2" borderId="3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64" fontId="6" fillId="2" borderId="4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4" fontId="2" fillId="3" borderId="2" xfId="1" applyFont="1" applyFill="1" applyBorder="1" applyAlignment="1">
      <alignment horizontal="center" vertical="center"/>
    </xf>
    <xf numFmtId="164" fontId="6" fillId="3" borderId="2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164" fontId="6" fillId="3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64" fontId="6" fillId="0" borderId="5" xfId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64" fontId="6" fillId="0" borderId="8" xfId="1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6" fillId="0" borderId="3" xfId="1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64" fontId="6" fillId="0" borderId="4" xfId="1" applyFont="1" applyFill="1" applyBorder="1" applyAlignment="1">
      <alignment horizontal="center" vertical="center"/>
    </xf>
    <xf numFmtId="164" fontId="2" fillId="0" borderId="4" xfId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66" fontId="5" fillId="2" borderId="2" xfId="1" applyNumberFormat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166" fontId="5" fillId="2" borderId="4" xfId="1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12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0" xfId="0" applyFont="1"/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3" fillId="0" borderId="0" xfId="0" applyFont="1"/>
    <xf numFmtId="164" fontId="14" fillId="2" borderId="12" xfId="2" applyFont="1" applyFill="1" applyBorder="1" applyAlignment="1">
      <alignment vertical="center"/>
    </xf>
    <xf numFmtId="164" fontId="14" fillId="2" borderId="13" xfId="2" applyFont="1" applyFill="1" applyBorder="1" applyAlignment="1">
      <alignment vertical="center"/>
    </xf>
    <xf numFmtId="0" fontId="15" fillId="2" borderId="13" xfId="0" applyFont="1" applyFill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168" fontId="2" fillId="2" borderId="0" xfId="0" applyNumberFormat="1" applyFont="1" applyFill="1" applyAlignment="1">
      <alignment horizontal="center" vertical="center"/>
    </xf>
    <xf numFmtId="168" fontId="6" fillId="2" borderId="3" xfId="1" applyNumberFormat="1" applyFont="1" applyFill="1" applyBorder="1" applyAlignment="1">
      <alignment horizontal="center" vertical="center"/>
    </xf>
    <xf numFmtId="168" fontId="6" fillId="3" borderId="2" xfId="0" applyNumberFormat="1" applyFont="1" applyFill="1" applyBorder="1" applyAlignment="1">
      <alignment horizontal="center" vertical="center"/>
    </xf>
    <xf numFmtId="168" fontId="6" fillId="0" borderId="5" xfId="0" applyNumberFormat="1" applyFont="1" applyBorder="1" applyAlignment="1">
      <alignment horizontal="center" vertical="center"/>
    </xf>
    <xf numFmtId="168" fontId="6" fillId="0" borderId="3" xfId="0" applyNumberFormat="1" applyFont="1" applyBorder="1" applyAlignment="1">
      <alignment horizontal="center" vertical="center"/>
    </xf>
    <xf numFmtId="168" fontId="0" fillId="0" borderId="7" xfId="0" applyNumberFormat="1" applyBorder="1" applyAlignment="1">
      <alignment horizontal="center" vertical="center" wrapText="1"/>
    </xf>
    <xf numFmtId="168" fontId="0" fillId="0" borderId="7" xfId="0" applyNumberFormat="1" applyBorder="1" applyAlignment="1">
      <alignment horizontal="center"/>
    </xf>
    <xf numFmtId="168" fontId="6" fillId="0" borderId="4" xfId="0" applyNumberFormat="1" applyFont="1" applyBorder="1" applyAlignment="1">
      <alignment horizontal="center" vertical="center"/>
    </xf>
    <xf numFmtId="168" fontId="6" fillId="2" borderId="2" xfId="0" applyNumberFormat="1" applyFont="1" applyFill="1" applyBorder="1" applyAlignment="1">
      <alignment horizontal="center" vertical="center"/>
    </xf>
    <xf numFmtId="168" fontId="6" fillId="2" borderId="4" xfId="1" applyNumberFormat="1" applyFont="1" applyFill="1" applyBorder="1" applyAlignment="1">
      <alignment horizontal="center" vertical="center"/>
    </xf>
    <xf numFmtId="168" fontId="2" fillId="0" borderId="0" xfId="0" applyNumberFormat="1" applyFont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 wrapText="1"/>
    </xf>
    <xf numFmtId="14" fontId="13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164" fontId="13" fillId="2" borderId="2" xfId="1" applyFont="1" applyFill="1" applyBorder="1" applyAlignment="1">
      <alignment horizontal="center" vertical="center"/>
    </xf>
  </cellXfs>
  <cellStyles count="3">
    <cellStyle name="Comma" xfId="1" builtinId="3"/>
    <cellStyle name="Comma 2" xfId="2" xr:uid="{0C0815BD-8F39-4D65-BFD3-B8BD2086B19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019A6-5D01-4F42-8CC8-D936B55E1E61}">
  <sheetPr>
    <pageSetUpPr fitToPage="1"/>
  </sheetPr>
  <dimension ref="A1:Q204"/>
  <sheetViews>
    <sheetView tabSelected="1" zoomScale="109" zoomScaleNormal="115" workbookViewId="0">
      <pane ySplit="6" topLeftCell="A166" activePane="bottomLeft" state="frozen"/>
      <selection pane="bottomLeft" activeCell="D174" sqref="D174"/>
    </sheetView>
  </sheetViews>
  <sheetFormatPr defaultColWidth="9.109375" defaultRowHeight="15" customHeight="1" x14ac:dyDescent="0.3"/>
  <cols>
    <col min="1" max="1" width="9.109375" style="3"/>
    <col min="2" max="2" width="14.6640625" style="3" customWidth="1"/>
    <col min="3" max="3" width="12" style="78" customWidth="1"/>
    <col min="4" max="4" width="10.88671875" style="3" bestFit="1" customWidth="1"/>
    <col min="5" max="5" width="9.109375" style="3" bestFit="1" customWidth="1"/>
    <col min="6" max="6" width="12.44140625" style="3" bestFit="1" customWidth="1"/>
    <col min="7" max="9" width="14.5546875" style="3" bestFit="1" customWidth="1"/>
    <col min="10" max="10" width="16.88671875" style="3" customWidth="1"/>
    <col min="11" max="11" width="15.6640625" style="3" bestFit="1" customWidth="1"/>
    <col min="12" max="12" width="72.33203125" style="3" bestFit="1" customWidth="1"/>
    <col min="13" max="13" width="13.88671875" style="3" bestFit="1" customWidth="1"/>
    <col min="14" max="16384" width="9.109375" style="3"/>
  </cols>
  <sheetData>
    <row r="1" spans="1:14" ht="15" customHeight="1" thickBot="1" x14ac:dyDescent="0.35">
      <c r="A1" s="62" t="s">
        <v>33</v>
      </c>
      <c r="B1" s="59" t="s">
        <v>0</v>
      </c>
      <c r="C1" s="59"/>
      <c r="D1" s="59"/>
      <c r="E1" s="1"/>
      <c r="F1" s="1"/>
      <c r="G1" s="2"/>
      <c r="H1" s="1"/>
      <c r="I1" s="1"/>
      <c r="J1" s="1"/>
      <c r="K1" s="1"/>
      <c r="L1" s="1"/>
      <c r="M1" s="1"/>
      <c r="N1" s="1"/>
    </row>
    <row r="2" spans="1:14" ht="15" customHeight="1" thickBot="1" x14ac:dyDescent="0.35">
      <c r="A2" s="62" t="s">
        <v>34</v>
      </c>
      <c r="B2" s="63" t="s">
        <v>35</v>
      </c>
      <c r="C2" s="68"/>
      <c r="D2" s="1"/>
      <c r="E2" s="1"/>
      <c r="F2" s="1"/>
      <c r="G2" s="2"/>
      <c r="H2" s="1"/>
      <c r="I2" s="1"/>
      <c r="J2" s="1"/>
      <c r="K2" s="1"/>
      <c r="L2" s="1"/>
      <c r="M2" s="1"/>
      <c r="N2" s="1"/>
    </row>
    <row r="3" spans="1:14" ht="15" customHeight="1" thickBot="1" x14ac:dyDescent="0.35">
      <c r="A3" s="62" t="s">
        <v>36</v>
      </c>
      <c r="B3" s="64" t="s">
        <v>37</v>
      </c>
      <c r="C3" s="68"/>
      <c r="D3" s="1"/>
      <c r="E3" s="1"/>
      <c r="F3" s="1"/>
      <c r="G3" s="2"/>
      <c r="H3" s="1"/>
      <c r="I3" s="1"/>
      <c r="J3" s="1"/>
      <c r="K3" s="1"/>
      <c r="L3" s="1"/>
      <c r="M3" s="1"/>
      <c r="N3" s="1"/>
    </row>
    <row r="4" spans="1:14" ht="15" customHeight="1" thickBot="1" x14ac:dyDescent="0.35">
      <c r="A4" s="62" t="s">
        <v>38</v>
      </c>
      <c r="B4" s="65" t="s">
        <v>37</v>
      </c>
      <c r="C4" s="59"/>
      <c r="D4" s="59"/>
      <c r="E4" s="59"/>
      <c r="F4" s="4"/>
      <c r="G4" s="5" t="s">
        <v>1</v>
      </c>
      <c r="H4" s="1"/>
      <c r="I4" s="1"/>
      <c r="J4" s="1"/>
      <c r="K4" s="1"/>
      <c r="L4" s="1"/>
      <c r="M4" s="1"/>
    </row>
    <row r="5" spans="1:14" s="7" customFormat="1" ht="50.4" x14ac:dyDescent="0.3">
      <c r="A5" s="79" t="s">
        <v>40</v>
      </c>
      <c r="B5" s="80" t="s">
        <v>41</v>
      </c>
      <c r="C5" s="81" t="s">
        <v>42</v>
      </c>
      <c r="D5" s="82" t="s">
        <v>43</v>
      </c>
      <c r="E5" s="6" t="s">
        <v>2</v>
      </c>
      <c r="F5" s="6" t="s">
        <v>3</v>
      </c>
      <c r="G5" s="83" t="s">
        <v>4</v>
      </c>
      <c r="H5" s="80" t="s">
        <v>44</v>
      </c>
      <c r="I5" s="80" t="s">
        <v>45</v>
      </c>
      <c r="J5" s="6"/>
      <c r="K5" s="80" t="s">
        <v>46</v>
      </c>
      <c r="L5" s="80" t="s">
        <v>5</v>
      </c>
      <c r="M5" s="6" t="s">
        <v>6</v>
      </c>
    </row>
    <row r="6" spans="1:14" ht="15" customHeight="1" thickBot="1" x14ac:dyDescent="0.35">
      <c r="A6" s="8"/>
      <c r="B6" s="9"/>
      <c r="C6" s="69"/>
      <c r="D6" s="9"/>
      <c r="G6" s="9"/>
      <c r="H6" s="10">
        <v>0.05</v>
      </c>
      <c r="I6" s="9"/>
      <c r="J6" s="11"/>
      <c r="K6" s="9"/>
      <c r="L6" s="9"/>
      <c r="M6" s="12"/>
    </row>
    <row r="7" spans="1:14" s="1" customFormat="1" ht="15" customHeight="1" thickBot="1" x14ac:dyDescent="0.35">
      <c r="A7" s="13">
        <v>66070</v>
      </c>
      <c r="B7" s="14"/>
      <c r="C7" s="70"/>
      <c r="D7" s="15"/>
      <c r="E7" s="15"/>
      <c r="F7" s="15"/>
      <c r="G7" s="15"/>
      <c r="H7" s="16"/>
      <c r="I7" s="17"/>
      <c r="J7" s="18">
        <v>66070</v>
      </c>
      <c r="K7" s="17"/>
      <c r="L7" s="17"/>
      <c r="M7" s="19"/>
    </row>
    <row r="8" spans="1:14" ht="15" customHeight="1" thickBot="1" x14ac:dyDescent="0.35">
      <c r="A8" s="13">
        <v>66070</v>
      </c>
      <c r="B8" s="67" t="s">
        <v>39</v>
      </c>
      <c r="C8" s="71">
        <v>45551</v>
      </c>
      <c r="D8" s="22">
        <v>537</v>
      </c>
      <c r="E8" s="20">
        <v>202.9</v>
      </c>
      <c r="F8" s="20">
        <v>110</v>
      </c>
      <c r="G8" s="23">
        <f>E8*F8</f>
        <v>22319</v>
      </c>
      <c r="H8" s="23">
        <f>G8*5%</f>
        <v>1115.95</v>
      </c>
      <c r="I8" s="23">
        <f>G8+H8</f>
        <v>23434.95</v>
      </c>
      <c r="J8" s="24"/>
      <c r="K8" s="23">
        <v>250000</v>
      </c>
      <c r="L8" s="25" t="s">
        <v>7</v>
      </c>
      <c r="M8" s="23">
        <f>SUM(I8:I187)-SUM(K8:K187)</f>
        <v>115135.40499999933</v>
      </c>
    </row>
    <row r="9" spans="1:14" ht="15" customHeight="1" thickBot="1" x14ac:dyDescent="0.35">
      <c r="A9" s="13">
        <v>66070</v>
      </c>
      <c r="B9" s="67" t="s">
        <v>39</v>
      </c>
      <c r="C9" s="71">
        <v>45560</v>
      </c>
      <c r="D9" s="22">
        <v>578</v>
      </c>
      <c r="E9" s="20">
        <v>491.25</v>
      </c>
      <c r="F9" s="20">
        <v>94</v>
      </c>
      <c r="G9" s="23">
        <f t="shared" ref="G9:G72" si="0">E9*F9</f>
        <v>46177.5</v>
      </c>
      <c r="H9" s="23">
        <f t="shared" ref="H9:H72" si="1">G9*5%</f>
        <v>2308.875</v>
      </c>
      <c r="I9" s="23">
        <f t="shared" ref="I9:I72" si="2">G9+H9</f>
        <v>48486.375</v>
      </c>
      <c r="J9" s="24"/>
      <c r="K9" s="23">
        <v>150000</v>
      </c>
      <c r="L9" s="25" t="s">
        <v>8</v>
      </c>
      <c r="M9" s="23"/>
    </row>
    <row r="10" spans="1:14" ht="15" customHeight="1" thickBot="1" x14ac:dyDescent="0.35">
      <c r="A10" s="13">
        <v>66070</v>
      </c>
      <c r="B10" s="67" t="s">
        <v>39</v>
      </c>
      <c r="C10" s="71">
        <v>45560</v>
      </c>
      <c r="D10" s="22">
        <v>583</v>
      </c>
      <c r="E10" s="23">
        <v>320.39999999999998</v>
      </c>
      <c r="F10" s="23">
        <v>110</v>
      </c>
      <c r="G10" s="23">
        <f t="shared" si="0"/>
        <v>35244</v>
      </c>
      <c r="H10" s="23">
        <f t="shared" si="1"/>
        <v>1762.2</v>
      </c>
      <c r="I10" s="23">
        <f t="shared" si="2"/>
        <v>37006.199999999997</v>
      </c>
      <c r="J10" s="24"/>
      <c r="K10" s="23">
        <v>150000</v>
      </c>
      <c r="L10" s="25" t="s">
        <v>9</v>
      </c>
      <c r="M10" s="23"/>
    </row>
    <row r="11" spans="1:14" ht="15" customHeight="1" thickBot="1" x14ac:dyDescent="0.35">
      <c r="A11" s="13">
        <v>66070</v>
      </c>
      <c r="B11" s="67" t="s">
        <v>39</v>
      </c>
      <c r="C11" s="71">
        <v>45560</v>
      </c>
      <c r="D11" s="22">
        <v>586</v>
      </c>
      <c r="E11" s="23">
        <v>212.7</v>
      </c>
      <c r="F11" s="23">
        <v>94</v>
      </c>
      <c r="G11" s="23">
        <f t="shared" si="0"/>
        <v>19993.8</v>
      </c>
      <c r="H11" s="23">
        <f t="shared" si="1"/>
        <v>999.69</v>
      </c>
      <c r="I11" s="23">
        <f t="shared" si="2"/>
        <v>20993.489999999998</v>
      </c>
      <c r="J11" s="24"/>
      <c r="K11" s="23">
        <v>500000</v>
      </c>
      <c r="L11" s="25" t="s">
        <v>10</v>
      </c>
      <c r="M11" s="23"/>
    </row>
    <row r="12" spans="1:14" ht="15" customHeight="1" thickBot="1" x14ac:dyDescent="0.35">
      <c r="A12" s="13">
        <v>66070</v>
      </c>
      <c r="B12" s="67" t="s">
        <v>39</v>
      </c>
      <c r="C12" s="71">
        <v>45561</v>
      </c>
      <c r="D12" s="22">
        <v>589</v>
      </c>
      <c r="E12" s="23">
        <v>501.85</v>
      </c>
      <c r="F12" s="23">
        <v>94</v>
      </c>
      <c r="G12" s="23">
        <f t="shared" si="0"/>
        <v>47173.9</v>
      </c>
      <c r="H12" s="23">
        <f t="shared" si="1"/>
        <v>2358.6950000000002</v>
      </c>
      <c r="I12" s="23">
        <f t="shared" si="2"/>
        <v>49532.595000000001</v>
      </c>
      <c r="J12" s="24"/>
      <c r="K12" s="23">
        <v>300000</v>
      </c>
      <c r="L12" s="25" t="s">
        <v>11</v>
      </c>
      <c r="M12" s="23"/>
    </row>
    <row r="13" spans="1:14" ht="15" customHeight="1" thickBot="1" x14ac:dyDescent="0.35">
      <c r="A13" s="13">
        <v>66070</v>
      </c>
      <c r="B13" s="67" t="s">
        <v>39</v>
      </c>
      <c r="C13" s="71">
        <v>45561</v>
      </c>
      <c r="D13" s="22">
        <v>594</v>
      </c>
      <c r="E13" s="23">
        <v>471.45</v>
      </c>
      <c r="F13" s="23">
        <v>94</v>
      </c>
      <c r="G13" s="23">
        <f t="shared" si="0"/>
        <v>44316.299999999996</v>
      </c>
      <c r="H13" s="23">
        <f t="shared" si="1"/>
        <v>2215.8150000000001</v>
      </c>
      <c r="I13" s="23">
        <f t="shared" si="2"/>
        <v>46532.114999999998</v>
      </c>
      <c r="J13" s="24"/>
      <c r="K13" s="23">
        <v>200000</v>
      </c>
      <c r="L13" s="25" t="s">
        <v>12</v>
      </c>
      <c r="M13" s="23"/>
    </row>
    <row r="14" spans="1:14" ht="15" customHeight="1" thickBot="1" x14ac:dyDescent="0.35">
      <c r="A14" s="13">
        <v>66070</v>
      </c>
      <c r="B14" s="67" t="s">
        <v>39</v>
      </c>
      <c r="C14" s="71">
        <v>45561</v>
      </c>
      <c r="D14" s="22">
        <v>601</v>
      </c>
      <c r="E14" s="23">
        <v>296</v>
      </c>
      <c r="F14" s="23">
        <v>94</v>
      </c>
      <c r="G14" s="23">
        <f t="shared" si="0"/>
        <v>27824</v>
      </c>
      <c r="H14" s="23">
        <f t="shared" si="1"/>
        <v>1391.2</v>
      </c>
      <c r="I14" s="23">
        <f t="shared" si="2"/>
        <v>29215.200000000001</v>
      </c>
      <c r="J14" s="24"/>
      <c r="K14" s="23">
        <v>300000</v>
      </c>
      <c r="L14" s="25" t="s">
        <v>13</v>
      </c>
      <c r="M14" s="23"/>
    </row>
    <row r="15" spans="1:14" ht="15" customHeight="1" thickBot="1" x14ac:dyDescent="0.35">
      <c r="A15" s="13">
        <v>66070</v>
      </c>
      <c r="B15" s="67" t="s">
        <v>39</v>
      </c>
      <c r="C15" s="71">
        <v>45561</v>
      </c>
      <c r="D15" s="22">
        <v>604</v>
      </c>
      <c r="E15" s="23">
        <v>227.75</v>
      </c>
      <c r="F15" s="23">
        <v>94</v>
      </c>
      <c r="G15" s="23">
        <f t="shared" si="0"/>
        <v>21408.5</v>
      </c>
      <c r="H15" s="23">
        <f t="shared" si="1"/>
        <v>1070.425</v>
      </c>
      <c r="I15" s="23">
        <f t="shared" si="2"/>
        <v>22478.924999999999</v>
      </c>
      <c r="J15" s="24"/>
      <c r="K15" s="23">
        <v>300000</v>
      </c>
      <c r="L15" s="25" t="s">
        <v>14</v>
      </c>
      <c r="M15" s="23"/>
    </row>
    <row r="16" spans="1:14" ht="15" customHeight="1" thickBot="1" x14ac:dyDescent="0.35">
      <c r="A16" s="13">
        <v>66070</v>
      </c>
      <c r="B16" s="67" t="s">
        <v>39</v>
      </c>
      <c r="C16" s="71">
        <v>45561</v>
      </c>
      <c r="D16" s="22">
        <v>605</v>
      </c>
      <c r="E16" s="23">
        <v>226.05</v>
      </c>
      <c r="F16" s="23">
        <v>94</v>
      </c>
      <c r="G16" s="23">
        <f t="shared" si="0"/>
        <v>21248.7</v>
      </c>
      <c r="H16" s="23">
        <f t="shared" si="1"/>
        <v>1062.4350000000002</v>
      </c>
      <c r="I16" s="23">
        <f t="shared" si="2"/>
        <v>22311.135000000002</v>
      </c>
      <c r="J16" s="24"/>
      <c r="K16" s="23">
        <v>500000</v>
      </c>
      <c r="L16" s="25" t="s">
        <v>15</v>
      </c>
      <c r="M16" s="23"/>
    </row>
    <row r="17" spans="1:13" ht="15" customHeight="1" thickBot="1" x14ac:dyDescent="0.35">
      <c r="A17" s="13">
        <v>66070</v>
      </c>
      <c r="B17" s="67" t="s">
        <v>39</v>
      </c>
      <c r="C17" s="71">
        <v>45562</v>
      </c>
      <c r="D17" s="22">
        <v>607</v>
      </c>
      <c r="E17" s="23">
        <v>424.45</v>
      </c>
      <c r="F17" s="23">
        <v>110</v>
      </c>
      <c r="G17" s="23">
        <f t="shared" si="0"/>
        <v>46689.5</v>
      </c>
      <c r="H17" s="23">
        <f t="shared" si="1"/>
        <v>2334.4749999999999</v>
      </c>
      <c r="I17" s="23">
        <f t="shared" si="2"/>
        <v>49023.974999999999</v>
      </c>
      <c r="J17" s="24"/>
      <c r="K17" s="23">
        <v>300000</v>
      </c>
      <c r="L17" s="25" t="s">
        <v>16</v>
      </c>
      <c r="M17" s="23"/>
    </row>
    <row r="18" spans="1:13" ht="15" customHeight="1" thickBot="1" x14ac:dyDescent="0.35">
      <c r="A18" s="13">
        <v>66070</v>
      </c>
      <c r="B18" s="67" t="s">
        <v>39</v>
      </c>
      <c r="C18" s="71">
        <v>45562</v>
      </c>
      <c r="D18" s="22">
        <v>613</v>
      </c>
      <c r="E18" s="23">
        <v>321</v>
      </c>
      <c r="F18" s="23">
        <v>94</v>
      </c>
      <c r="G18" s="23">
        <f t="shared" si="0"/>
        <v>30174</v>
      </c>
      <c r="H18" s="23">
        <f t="shared" si="1"/>
        <v>1508.7</v>
      </c>
      <c r="I18" s="23">
        <f t="shared" si="2"/>
        <v>31682.7</v>
      </c>
      <c r="J18" s="24"/>
      <c r="K18" s="23">
        <v>300000</v>
      </c>
      <c r="L18" s="25" t="s">
        <v>17</v>
      </c>
      <c r="M18" s="23"/>
    </row>
    <row r="19" spans="1:13" ht="15" customHeight="1" thickBot="1" x14ac:dyDescent="0.35">
      <c r="A19" s="13">
        <v>66070</v>
      </c>
      <c r="B19" s="67" t="s">
        <v>39</v>
      </c>
      <c r="C19" s="71">
        <v>45562</v>
      </c>
      <c r="D19" s="22">
        <v>615</v>
      </c>
      <c r="E19" s="23">
        <v>289</v>
      </c>
      <c r="F19" s="23">
        <v>94</v>
      </c>
      <c r="G19" s="23">
        <f t="shared" si="0"/>
        <v>27166</v>
      </c>
      <c r="H19" s="23">
        <f t="shared" si="1"/>
        <v>1358.3000000000002</v>
      </c>
      <c r="I19" s="23">
        <f t="shared" si="2"/>
        <v>28524.3</v>
      </c>
      <c r="J19" s="24"/>
      <c r="K19" s="23">
        <v>100000</v>
      </c>
      <c r="L19" s="25" t="s">
        <v>18</v>
      </c>
      <c r="M19" s="23"/>
    </row>
    <row r="20" spans="1:13" ht="15" customHeight="1" thickBot="1" x14ac:dyDescent="0.35">
      <c r="A20" s="13">
        <v>66070</v>
      </c>
      <c r="B20" s="67" t="s">
        <v>39</v>
      </c>
      <c r="C20" s="71">
        <v>45562</v>
      </c>
      <c r="D20" s="22">
        <v>618</v>
      </c>
      <c r="E20" s="23">
        <v>231.5</v>
      </c>
      <c r="F20" s="23">
        <v>94</v>
      </c>
      <c r="G20" s="23">
        <f t="shared" si="0"/>
        <v>21761</v>
      </c>
      <c r="H20" s="23">
        <f t="shared" si="1"/>
        <v>1088.05</v>
      </c>
      <c r="I20" s="23">
        <f t="shared" si="2"/>
        <v>22849.05</v>
      </c>
      <c r="J20" s="24"/>
      <c r="K20" s="23">
        <v>200000</v>
      </c>
      <c r="L20" s="25" t="s">
        <v>19</v>
      </c>
      <c r="M20" s="23"/>
    </row>
    <row r="21" spans="1:13" ht="15" customHeight="1" thickBot="1" x14ac:dyDescent="0.35">
      <c r="A21" s="13">
        <v>66070</v>
      </c>
      <c r="B21" s="67" t="s">
        <v>39</v>
      </c>
      <c r="C21" s="71">
        <v>45563</v>
      </c>
      <c r="D21" s="22">
        <v>622</v>
      </c>
      <c r="E21" s="23">
        <v>324</v>
      </c>
      <c r="F21" s="23">
        <v>94</v>
      </c>
      <c r="G21" s="23">
        <f t="shared" si="0"/>
        <v>30456</v>
      </c>
      <c r="H21" s="23">
        <f t="shared" si="1"/>
        <v>1522.8000000000002</v>
      </c>
      <c r="I21" s="23">
        <f t="shared" si="2"/>
        <v>31978.799999999999</v>
      </c>
      <c r="J21" s="24"/>
      <c r="K21" s="23">
        <v>200000</v>
      </c>
      <c r="L21" s="25" t="s">
        <v>20</v>
      </c>
      <c r="M21" s="23"/>
    </row>
    <row r="22" spans="1:13" ht="15" customHeight="1" thickBot="1" x14ac:dyDescent="0.35">
      <c r="A22" s="13">
        <v>66070</v>
      </c>
      <c r="B22" s="67" t="s">
        <v>39</v>
      </c>
      <c r="C22" s="71">
        <v>45563</v>
      </c>
      <c r="D22" s="22">
        <v>624</v>
      </c>
      <c r="E22" s="23">
        <v>295</v>
      </c>
      <c r="F22" s="23">
        <v>94</v>
      </c>
      <c r="G22" s="23">
        <f t="shared" si="0"/>
        <v>27730</v>
      </c>
      <c r="H22" s="23">
        <f t="shared" si="1"/>
        <v>1386.5</v>
      </c>
      <c r="I22" s="23">
        <f t="shared" si="2"/>
        <v>29116.5</v>
      </c>
      <c r="J22" s="24"/>
      <c r="K22" s="23">
        <v>150000</v>
      </c>
      <c r="L22" s="25" t="s">
        <v>21</v>
      </c>
      <c r="M22" s="23"/>
    </row>
    <row r="23" spans="1:13" ht="15" customHeight="1" thickBot="1" x14ac:dyDescent="0.35">
      <c r="A23" s="13">
        <v>66070</v>
      </c>
      <c r="B23" s="67" t="s">
        <v>39</v>
      </c>
      <c r="C23" s="71">
        <v>45563</v>
      </c>
      <c r="D23" s="22">
        <v>625</v>
      </c>
      <c r="E23" s="23">
        <v>254</v>
      </c>
      <c r="F23" s="23">
        <v>94</v>
      </c>
      <c r="G23" s="23">
        <f t="shared" si="0"/>
        <v>23876</v>
      </c>
      <c r="H23" s="23">
        <f t="shared" si="1"/>
        <v>1193.8</v>
      </c>
      <c r="I23" s="23">
        <f t="shared" si="2"/>
        <v>25069.8</v>
      </c>
      <c r="J23" s="24"/>
      <c r="K23" s="23">
        <v>300000</v>
      </c>
      <c r="L23" s="25" t="s">
        <v>22</v>
      </c>
      <c r="M23" s="23"/>
    </row>
    <row r="24" spans="1:13" ht="15" customHeight="1" thickBot="1" x14ac:dyDescent="0.35">
      <c r="A24" s="13">
        <v>66070</v>
      </c>
      <c r="B24" s="67" t="s">
        <v>39</v>
      </c>
      <c r="C24" s="71">
        <v>45563</v>
      </c>
      <c r="D24" s="22">
        <v>627</v>
      </c>
      <c r="E24" s="23">
        <v>218.95</v>
      </c>
      <c r="F24" s="23">
        <v>94</v>
      </c>
      <c r="G24" s="23">
        <f t="shared" si="0"/>
        <v>20581.3</v>
      </c>
      <c r="H24" s="23">
        <f t="shared" si="1"/>
        <v>1029.0650000000001</v>
      </c>
      <c r="I24" s="23">
        <f t="shared" si="2"/>
        <v>21610.364999999998</v>
      </c>
      <c r="J24" s="24"/>
      <c r="K24" s="23">
        <v>200000</v>
      </c>
      <c r="L24" s="25" t="s">
        <v>23</v>
      </c>
      <c r="M24" s="23"/>
    </row>
    <row r="25" spans="1:13" ht="15" customHeight="1" thickBot="1" x14ac:dyDescent="0.25">
      <c r="A25" s="13">
        <v>66070</v>
      </c>
      <c r="B25" s="67" t="s">
        <v>39</v>
      </c>
      <c r="C25" s="71">
        <v>45563</v>
      </c>
      <c r="D25" s="22">
        <v>628</v>
      </c>
      <c r="E25" s="23">
        <v>213.7</v>
      </c>
      <c r="F25" s="23">
        <v>94</v>
      </c>
      <c r="G25" s="23">
        <f t="shared" si="0"/>
        <v>20087.8</v>
      </c>
      <c r="H25" s="23">
        <f t="shared" si="1"/>
        <v>1004.39</v>
      </c>
      <c r="I25" s="23">
        <f t="shared" si="2"/>
        <v>21092.19</v>
      </c>
      <c r="J25" s="24"/>
      <c r="K25" s="23">
        <v>100000</v>
      </c>
      <c r="L25" s="53" t="s">
        <v>32</v>
      </c>
      <c r="M25" s="23"/>
    </row>
    <row r="26" spans="1:13" ht="15" customHeight="1" thickBot="1" x14ac:dyDescent="0.35">
      <c r="A26" s="13">
        <v>66070</v>
      </c>
      <c r="B26" s="67" t="s">
        <v>39</v>
      </c>
      <c r="C26" s="71">
        <v>45563</v>
      </c>
      <c r="D26" s="22">
        <v>629</v>
      </c>
      <c r="E26" s="23">
        <v>181.2</v>
      </c>
      <c r="F26" s="23">
        <v>94</v>
      </c>
      <c r="G26" s="23">
        <f t="shared" si="0"/>
        <v>17032.8</v>
      </c>
      <c r="H26" s="23">
        <f t="shared" si="1"/>
        <v>851.64</v>
      </c>
      <c r="I26" s="23">
        <f t="shared" si="2"/>
        <v>17884.439999999999</v>
      </c>
      <c r="J26" s="24"/>
      <c r="K26" s="23"/>
      <c r="L26" s="25"/>
      <c r="M26" s="23"/>
    </row>
    <row r="27" spans="1:13" ht="15" customHeight="1" thickBot="1" x14ac:dyDescent="0.35">
      <c r="A27" s="13">
        <v>66070</v>
      </c>
      <c r="B27" s="67" t="s">
        <v>39</v>
      </c>
      <c r="C27" s="71">
        <v>45564</v>
      </c>
      <c r="D27" s="22">
        <v>631</v>
      </c>
      <c r="E27" s="23">
        <v>498.4</v>
      </c>
      <c r="F27" s="23">
        <v>94</v>
      </c>
      <c r="G27" s="23">
        <f t="shared" si="0"/>
        <v>46849.599999999999</v>
      </c>
      <c r="H27" s="23">
        <f t="shared" si="1"/>
        <v>2342.48</v>
      </c>
      <c r="I27" s="23">
        <f t="shared" si="2"/>
        <v>49192.08</v>
      </c>
      <c r="J27" s="24"/>
      <c r="K27" s="23"/>
      <c r="L27" s="25"/>
      <c r="M27" s="23"/>
    </row>
    <row r="28" spans="1:13" ht="15" customHeight="1" thickBot="1" x14ac:dyDescent="0.35">
      <c r="A28" s="13">
        <v>66070</v>
      </c>
      <c r="B28" s="67" t="s">
        <v>39</v>
      </c>
      <c r="C28" s="71">
        <v>45564</v>
      </c>
      <c r="D28" s="22">
        <v>633</v>
      </c>
      <c r="E28" s="23">
        <v>345</v>
      </c>
      <c r="F28" s="23">
        <v>94</v>
      </c>
      <c r="G28" s="23">
        <f t="shared" si="0"/>
        <v>32430</v>
      </c>
      <c r="H28" s="23">
        <f t="shared" si="1"/>
        <v>1621.5</v>
      </c>
      <c r="I28" s="23">
        <f t="shared" si="2"/>
        <v>34051.5</v>
      </c>
      <c r="J28" s="24"/>
      <c r="K28" s="23"/>
      <c r="L28" s="25"/>
      <c r="M28" s="23"/>
    </row>
    <row r="29" spans="1:13" ht="15" customHeight="1" thickBot="1" x14ac:dyDescent="0.35">
      <c r="A29" s="13">
        <v>66070</v>
      </c>
      <c r="B29" s="67" t="s">
        <v>39</v>
      </c>
      <c r="C29" s="71">
        <v>45564</v>
      </c>
      <c r="D29" s="22">
        <v>634</v>
      </c>
      <c r="E29" s="23">
        <v>342</v>
      </c>
      <c r="F29" s="23">
        <v>94</v>
      </c>
      <c r="G29" s="23">
        <f t="shared" si="0"/>
        <v>32148</v>
      </c>
      <c r="H29" s="23">
        <f t="shared" si="1"/>
        <v>1607.4</v>
      </c>
      <c r="I29" s="23">
        <f t="shared" si="2"/>
        <v>33755.4</v>
      </c>
      <c r="J29" s="24"/>
      <c r="K29" s="23"/>
      <c r="L29" s="25"/>
      <c r="M29" s="23"/>
    </row>
    <row r="30" spans="1:13" ht="15" customHeight="1" thickBot="1" x14ac:dyDescent="0.35">
      <c r="A30" s="13">
        <v>66070</v>
      </c>
      <c r="B30" s="67" t="s">
        <v>39</v>
      </c>
      <c r="C30" s="71">
        <v>45564</v>
      </c>
      <c r="D30" s="22">
        <v>635</v>
      </c>
      <c r="E30" s="23">
        <v>341</v>
      </c>
      <c r="F30" s="23">
        <v>94</v>
      </c>
      <c r="G30" s="23">
        <f t="shared" si="0"/>
        <v>32054</v>
      </c>
      <c r="H30" s="23">
        <f t="shared" si="1"/>
        <v>1602.7</v>
      </c>
      <c r="I30" s="23">
        <f t="shared" si="2"/>
        <v>33656.699999999997</v>
      </c>
      <c r="J30" s="24"/>
      <c r="K30" s="23"/>
      <c r="L30" s="25"/>
      <c r="M30" s="23"/>
    </row>
    <row r="31" spans="1:13" ht="15" customHeight="1" thickBot="1" x14ac:dyDescent="0.35">
      <c r="A31" s="13">
        <v>66070</v>
      </c>
      <c r="B31" s="67" t="s">
        <v>39</v>
      </c>
      <c r="C31" s="71">
        <v>45564</v>
      </c>
      <c r="D31" s="22">
        <v>637</v>
      </c>
      <c r="E31" s="23">
        <v>321</v>
      </c>
      <c r="F31" s="23">
        <v>94</v>
      </c>
      <c r="G31" s="23">
        <f t="shared" si="0"/>
        <v>30174</v>
      </c>
      <c r="H31" s="23">
        <f t="shared" si="1"/>
        <v>1508.7</v>
      </c>
      <c r="I31" s="23">
        <f t="shared" si="2"/>
        <v>31682.7</v>
      </c>
      <c r="J31" s="24"/>
      <c r="K31" s="23"/>
      <c r="L31" s="25"/>
      <c r="M31" s="23"/>
    </row>
    <row r="32" spans="1:13" ht="15" customHeight="1" thickBot="1" x14ac:dyDescent="0.35">
      <c r="A32" s="13">
        <v>66070</v>
      </c>
      <c r="B32" s="67" t="s">
        <v>39</v>
      </c>
      <c r="C32" s="71">
        <v>45564</v>
      </c>
      <c r="D32" s="22">
        <v>638</v>
      </c>
      <c r="E32" s="23">
        <v>311</v>
      </c>
      <c r="F32" s="23">
        <v>94</v>
      </c>
      <c r="G32" s="23">
        <f t="shared" si="0"/>
        <v>29234</v>
      </c>
      <c r="H32" s="23">
        <f t="shared" si="1"/>
        <v>1461.7</v>
      </c>
      <c r="I32" s="23">
        <f t="shared" si="2"/>
        <v>30695.7</v>
      </c>
      <c r="J32" s="24"/>
      <c r="K32" s="23"/>
      <c r="L32" s="25"/>
      <c r="M32" s="23"/>
    </row>
    <row r="33" spans="1:13" ht="15" customHeight="1" thickBot="1" x14ac:dyDescent="0.35">
      <c r="A33" s="13">
        <v>66070</v>
      </c>
      <c r="B33" s="67" t="s">
        <v>39</v>
      </c>
      <c r="C33" s="71">
        <v>45564</v>
      </c>
      <c r="D33" s="22">
        <v>639</v>
      </c>
      <c r="E33" s="23">
        <v>303</v>
      </c>
      <c r="F33" s="23">
        <v>94</v>
      </c>
      <c r="G33" s="23">
        <f t="shared" si="0"/>
        <v>28482</v>
      </c>
      <c r="H33" s="23">
        <f t="shared" si="1"/>
        <v>1424.1000000000001</v>
      </c>
      <c r="I33" s="23">
        <f t="shared" si="2"/>
        <v>29906.1</v>
      </c>
      <c r="J33" s="24"/>
      <c r="K33" s="23"/>
      <c r="L33" s="25"/>
      <c r="M33" s="23"/>
    </row>
    <row r="34" spans="1:13" ht="15" customHeight="1" thickBot="1" x14ac:dyDescent="0.35">
      <c r="A34" s="13">
        <v>66070</v>
      </c>
      <c r="B34" s="67" t="s">
        <v>39</v>
      </c>
      <c r="C34" s="71">
        <v>45564</v>
      </c>
      <c r="D34" s="22">
        <v>640</v>
      </c>
      <c r="E34" s="23">
        <v>301</v>
      </c>
      <c r="F34" s="23">
        <v>94</v>
      </c>
      <c r="G34" s="23">
        <f t="shared" si="0"/>
        <v>28294</v>
      </c>
      <c r="H34" s="23">
        <f t="shared" si="1"/>
        <v>1414.7</v>
      </c>
      <c r="I34" s="23">
        <f t="shared" si="2"/>
        <v>29708.7</v>
      </c>
      <c r="J34" s="24"/>
      <c r="K34" s="23"/>
      <c r="L34" s="25"/>
      <c r="M34" s="23"/>
    </row>
    <row r="35" spans="1:13" ht="15" customHeight="1" thickBot="1" x14ac:dyDescent="0.35">
      <c r="A35" s="13">
        <v>66070</v>
      </c>
      <c r="B35" s="67" t="s">
        <v>39</v>
      </c>
      <c r="C35" s="71">
        <v>45564</v>
      </c>
      <c r="D35" s="22">
        <v>641</v>
      </c>
      <c r="E35" s="23">
        <v>297</v>
      </c>
      <c r="F35" s="23">
        <v>94</v>
      </c>
      <c r="G35" s="23">
        <f t="shared" si="0"/>
        <v>27918</v>
      </c>
      <c r="H35" s="23">
        <f t="shared" si="1"/>
        <v>1395.9</v>
      </c>
      <c r="I35" s="23">
        <f t="shared" si="2"/>
        <v>29313.9</v>
      </c>
      <c r="J35" s="24"/>
      <c r="K35" s="23"/>
      <c r="L35" s="25"/>
      <c r="M35" s="23"/>
    </row>
    <row r="36" spans="1:13" ht="15" customHeight="1" thickBot="1" x14ac:dyDescent="0.35">
      <c r="A36" s="13">
        <v>66070</v>
      </c>
      <c r="B36" s="67" t="s">
        <v>39</v>
      </c>
      <c r="C36" s="71">
        <v>45564</v>
      </c>
      <c r="D36" s="22">
        <v>645</v>
      </c>
      <c r="E36" s="23">
        <v>199.1</v>
      </c>
      <c r="F36" s="23">
        <v>94</v>
      </c>
      <c r="G36" s="23">
        <f t="shared" si="0"/>
        <v>18715.399999999998</v>
      </c>
      <c r="H36" s="23">
        <f t="shared" si="1"/>
        <v>935.77</v>
      </c>
      <c r="I36" s="23">
        <f t="shared" si="2"/>
        <v>19651.169999999998</v>
      </c>
      <c r="J36" s="24"/>
      <c r="K36" s="23"/>
      <c r="L36" s="25"/>
      <c r="M36" s="23"/>
    </row>
    <row r="37" spans="1:13" ht="15" customHeight="1" thickBot="1" x14ac:dyDescent="0.35">
      <c r="A37" s="13">
        <v>66070</v>
      </c>
      <c r="B37" s="67" t="s">
        <v>39</v>
      </c>
      <c r="C37" s="71">
        <v>45564</v>
      </c>
      <c r="D37" s="22">
        <v>646</v>
      </c>
      <c r="E37" s="23">
        <v>189.2</v>
      </c>
      <c r="F37" s="23">
        <v>94</v>
      </c>
      <c r="G37" s="23">
        <f t="shared" si="0"/>
        <v>17784.8</v>
      </c>
      <c r="H37" s="23">
        <f t="shared" si="1"/>
        <v>889.24</v>
      </c>
      <c r="I37" s="23">
        <f t="shared" si="2"/>
        <v>18674.04</v>
      </c>
      <c r="J37" s="24"/>
      <c r="K37" s="23"/>
      <c r="L37" s="25"/>
      <c r="M37" s="23"/>
    </row>
    <row r="38" spans="1:13" ht="15" customHeight="1" thickBot="1" x14ac:dyDescent="0.35">
      <c r="A38" s="13">
        <v>66070</v>
      </c>
      <c r="B38" s="67" t="s">
        <v>39</v>
      </c>
      <c r="C38" s="71">
        <v>45564</v>
      </c>
      <c r="D38" s="22">
        <v>647</v>
      </c>
      <c r="E38" s="23">
        <v>188.8</v>
      </c>
      <c r="F38" s="23">
        <v>94</v>
      </c>
      <c r="G38" s="23">
        <f t="shared" si="0"/>
        <v>17747.2</v>
      </c>
      <c r="H38" s="23">
        <f t="shared" si="1"/>
        <v>887.36000000000013</v>
      </c>
      <c r="I38" s="23">
        <f t="shared" si="2"/>
        <v>18634.560000000001</v>
      </c>
      <c r="J38" s="24"/>
      <c r="K38" s="23"/>
      <c r="L38" s="25"/>
      <c r="M38" s="23"/>
    </row>
    <row r="39" spans="1:13" ht="15" customHeight="1" thickBot="1" x14ac:dyDescent="0.35">
      <c r="A39" s="13">
        <v>66070</v>
      </c>
      <c r="B39" s="67" t="s">
        <v>39</v>
      </c>
      <c r="C39" s="71">
        <v>45565</v>
      </c>
      <c r="D39" s="22">
        <v>648</v>
      </c>
      <c r="E39" s="23">
        <v>501.15</v>
      </c>
      <c r="F39" s="23">
        <v>94</v>
      </c>
      <c r="G39" s="23">
        <f t="shared" si="0"/>
        <v>47108.1</v>
      </c>
      <c r="H39" s="23">
        <f t="shared" si="1"/>
        <v>2355.4050000000002</v>
      </c>
      <c r="I39" s="23">
        <f t="shared" si="2"/>
        <v>49463.504999999997</v>
      </c>
      <c r="J39" s="24"/>
      <c r="K39" s="23"/>
      <c r="L39" s="25"/>
      <c r="M39" s="23"/>
    </row>
    <row r="40" spans="1:13" ht="15" customHeight="1" thickBot="1" x14ac:dyDescent="0.35">
      <c r="A40" s="13">
        <v>66070</v>
      </c>
      <c r="B40" s="67" t="s">
        <v>39</v>
      </c>
      <c r="C40" s="71">
        <v>45565</v>
      </c>
      <c r="D40" s="22">
        <v>652</v>
      </c>
      <c r="E40" s="23">
        <v>344</v>
      </c>
      <c r="F40" s="23">
        <v>94</v>
      </c>
      <c r="G40" s="23">
        <f t="shared" si="0"/>
        <v>32336</v>
      </c>
      <c r="H40" s="23">
        <f t="shared" si="1"/>
        <v>1616.8000000000002</v>
      </c>
      <c r="I40" s="23">
        <f t="shared" si="2"/>
        <v>33952.800000000003</v>
      </c>
      <c r="J40" s="24"/>
      <c r="K40" s="23"/>
      <c r="L40" s="25"/>
      <c r="M40" s="23"/>
    </row>
    <row r="41" spans="1:13" ht="15" customHeight="1" thickBot="1" x14ac:dyDescent="0.35">
      <c r="A41" s="13">
        <v>66070</v>
      </c>
      <c r="B41" s="67" t="s">
        <v>39</v>
      </c>
      <c r="C41" s="71">
        <v>45565</v>
      </c>
      <c r="D41" s="22">
        <v>653</v>
      </c>
      <c r="E41" s="23">
        <v>341</v>
      </c>
      <c r="F41" s="23">
        <v>94</v>
      </c>
      <c r="G41" s="23">
        <f t="shared" si="0"/>
        <v>32054</v>
      </c>
      <c r="H41" s="23">
        <f t="shared" si="1"/>
        <v>1602.7</v>
      </c>
      <c r="I41" s="23">
        <f t="shared" si="2"/>
        <v>33656.699999999997</v>
      </c>
      <c r="J41" s="24"/>
      <c r="K41" s="23"/>
      <c r="L41" s="25"/>
      <c r="M41" s="23"/>
    </row>
    <row r="42" spans="1:13" ht="15" customHeight="1" thickBot="1" x14ac:dyDescent="0.35">
      <c r="A42" s="13">
        <v>66070</v>
      </c>
      <c r="B42" s="67" t="s">
        <v>39</v>
      </c>
      <c r="C42" s="71">
        <v>45565</v>
      </c>
      <c r="D42" s="22">
        <v>654</v>
      </c>
      <c r="E42" s="23">
        <v>322</v>
      </c>
      <c r="F42" s="23">
        <v>94</v>
      </c>
      <c r="G42" s="23">
        <f t="shared" si="0"/>
        <v>30268</v>
      </c>
      <c r="H42" s="23">
        <f t="shared" si="1"/>
        <v>1513.4</v>
      </c>
      <c r="I42" s="23">
        <f t="shared" si="2"/>
        <v>31781.4</v>
      </c>
      <c r="J42" s="24"/>
      <c r="K42" s="23"/>
      <c r="L42" s="25"/>
      <c r="M42" s="23"/>
    </row>
    <row r="43" spans="1:13" ht="15" customHeight="1" thickBot="1" x14ac:dyDescent="0.35">
      <c r="A43" s="13">
        <v>66070</v>
      </c>
      <c r="B43" s="67" t="s">
        <v>39</v>
      </c>
      <c r="C43" s="71">
        <v>45565</v>
      </c>
      <c r="D43" s="22">
        <v>656</v>
      </c>
      <c r="E43" s="23">
        <v>321</v>
      </c>
      <c r="F43" s="23">
        <v>94</v>
      </c>
      <c r="G43" s="23">
        <f t="shared" si="0"/>
        <v>30174</v>
      </c>
      <c r="H43" s="23">
        <f t="shared" si="1"/>
        <v>1508.7</v>
      </c>
      <c r="I43" s="23">
        <f t="shared" si="2"/>
        <v>31682.7</v>
      </c>
      <c r="J43" s="24"/>
      <c r="K43" s="23"/>
      <c r="L43" s="25"/>
      <c r="M43" s="23"/>
    </row>
    <row r="44" spans="1:13" ht="15" customHeight="1" thickBot="1" x14ac:dyDescent="0.35">
      <c r="A44" s="13">
        <v>66070</v>
      </c>
      <c r="B44" s="67" t="s">
        <v>39</v>
      </c>
      <c r="C44" s="71">
        <v>45565</v>
      </c>
      <c r="D44" s="22">
        <v>657</v>
      </c>
      <c r="E44" s="23">
        <v>217.2</v>
      </c>
      <c r="F44" s="23">
        <v>94</v>
      </c>
      <c r="G44" s="23">
        <f t="shared" si="0"/>
        <v>20416.8</v>
      </c>
      <c r="H44" s="23">
        <f t="shared" si="1"/>
        <v>1020.84</v>
      </c>
      <c r="I44" s="23">
        <f t="shared" si="2"/>
        <v>21437.64</v>
      </c>
      <c r="J44" s="24"/>
      <c r="K44" s="23"/>
      <c r="L44" s="25"/>
      <c r="M44" s="23"/>
    </row>
    <row r="45" spans="1:13" ht="15" customHeight="1" thickBot="1" x14ac:dyDescent="0.35">
      <c r="A45" s="13">
        <v>66070</v>
      </c>
      <c r="B45" s="67" t="s">
        <v>39</v>
      </c>
      <c r="C45" s="71">
        <v>45565</v>
      </c>
      <c r="D45" s="22">
        <v>659</v>
      </c>
      <c r="E45" s="23">
        <v>212.05</v>
      </c>
      <c r="F45" s="23">
        <v>94</v>
      </c>
      <c r="G45" s="23">
        <f t="shared" si="0"/>
        <v>19932.7</v>
      </c>
      <c r="H45" s="23">
        <f t="shared" si="1"/>
        <v>996.6350000000001</v>
      </c>
      <c r="I45" s="23">
        <f t="shared" si="2"/>
        <v>20929.334999999999</v>
      </c>
      <c r="J45" s="24"/>
      <c r="K45" s="23"/>
      <c r="L45" s="25"/>
      <c r="M45" s="23"/>
    </row>
    <row r="46" spans="1:13" ht="15" customHeight="1" thickBot="1" x14ac:dyDescent="0.35">
      <c r="A46" s="13">
        <v>66070</v>
      </c>
      <c r="B46" s="67" t="s">
        <v>39</v>
      </c>
      <c r="C46" s="71">
        <v>45565</v>
      </c>
      <c r="D46" s="22">
        <v>660</v>
      </c>
      <c r="E46" s="23">
        <v>204.2</v>
      </c>
      <c r="F46" s="23">
        <v>94</v>
      </c>
      <c r="G46" s="23">
        <f t="shared" si="0"/>
        <v>19194.8</v>
      </c>
      <c r="H46" s="23">
        <f t="shared" si="1"/>
        <v>959.74</v>
      </c>
      <c r="I46" s="23">
        <f t="shared" si="2"/>
        <v>20154.54</v>
      </c>
      <c r="J46" s="24"/>
      <c r="K46" s="23"/>
      <c r="L46" s="25"/>
      <c r="M46" s="23"/>
    </row>
    <row r="47" spans="1:13" ht="15" customHeight="1" thickBot="1" x14ac:dyDescent="0.35">
      <c r="A47" s="13">
        <v>66070</v>
      </c>
      <c r="B47" s="67" t="s">
        <v>39</v>
      </c>
      <c r="C47" s="71">
        <v>45565</v>
      </c>
      <c r="D47" s="22">
        <v>661</v>
      </c>
      <c r="E47" s="23">
        <v>184.9</v>
      </c>
      <c r="F47" s="23">
        <v>94</v>
      </c>
      <c r="G47" s="23">
        <f t="shared" si="0"/>
        <v>17380.600000000002</v>
      </c>
      <c r="H47" s="23">
        <f t="shared" si="1"/>
        <v>869.0300000000002</v>
      </c>
      <c r="I47" s="23">
        <f t="shared" si="2"/>
        <v>18249.63</v>
      </c>
      <c r="J47" s="24"/>
      <c r="K47" s="23"/>
      <c r="L47" s="25"/>
      <c r="M47" s="23"/>
    </row>
    <row r="48" spans="1:13" ht="15" customHeight="1" thickBot="1" x14ac:dyDescent="0.35">
      <c r="A48" s="13">
        <v>66070</v>
      </c>
      <c r="B48" s="26" t="s">
        <v>24</v>
      </c>
      <c r="C48" s="71"/>
      <c r="E48" s="23"/>
      <c r="F48" s="23"/>
      <c r="G48" s="23">
        <f t="shared" si="0"/>
        <v>0</v>
      </c>
      <c r="H48" s="23">
        <f t="shared" si="1"/>
        <v>0</v>
      </c>
      <c r="I48" s="23">
        <f t="shared" si="2"/>
        <v>0</v>
      </c>
      <c r="J48" s="24"/>
      <c r="K48" s="23"/>
      <c r="L48" s="25"/>
      <c r="M48" s="23"/>
    </row>
    <row r="49" spans="1:13" ht="15" customHeight="1" thickBot="1" x14ac:dyDescent="0.35">
      <c r="A49" s="13">
        <v>66070</v>
      </c>
      <c r="B49" s="67" t="s">
        <v>39</v>
      </c>
      <c r="C49" s="71">
        <v>45301</v>
      </c>
      <c r="D49" s="22">
        <v>663</v>
      </c>
      <c r="E49" s="23">
        <v>506.05</v>
      </c>
      <c r="F49" s="23">
        <v>94.000009409949143</v>
      </c>
      <c r="G49" s="23">
        <f t="shared" si="0"/>
        <v>47568.704761904766</v>
      </c>
      <c r="H49" s="23">
        <f t="shared" si="1"/>
        <v>2378.4352380952382</v>
      </c>
      <c r="I49" s="23">
        <f t="shared" si="2"/>
        <v>49947.140000000007</v>
      </c>
      <c r="J49" s="24"/>
      <c r="K49" s="23"/>
      <c r="L49" s="25"/>
      <c r="M49" s="23"/>
    </row>
    <row r="50" spans="1:13" ht="15" customHeight="1" thickBot="1" x14ac:dyDescent="0.35">
      <c r="A50" s="13">
        <v>66070</v>
      </c>
      <c r="B50" s="67" t="s">
        <v>39</v>
      </c>
      <c r="C50" s="71">
        <v>45301</v>
      </c>
      <c r="D50" s="22">
        <v>666</v>
      </c>
      <c r="E50" s="23">
        <v>477</v>
      </c>
      <c r="F50" s="23">
        <v>94</v>
      </c>
      <c r="G50" s="23">
        <f t="shared" si="0"/>
        <v>44838</v>
      </c>
      <c r="H50" s="23">
        <f t="shared" si="1"/>
        <v>2241.9</v>
      </c>
      <c r="I50" s="23">
        <f t="shared" si="2"/>
        <v>47079.9</v>
      </c>
      <c r="J50" s="24"/>
      <c r="K50" s="23"/>
      <c r="L50" s="25"/>
      <c r="M50" s="23"/>
    </row>
    <row r="51" spans="1:13" ht="15" customHeight="1" thickBot="1" x14ac:dyDescent="0.35">
      <c r="A51" s="13">
        <v>66070</v>
      </c>
      <c r="B51" s="67" t="s">
        <v>39</v>
      </c>
      <c r="C51" s="71">
        <v>45301</v>
      </c>
      <c r="D51" s="22">
        <v>668</v>
      </c>
      <c r="E51" s="23">
        <v>57.1</v>
      </c>
      <c r="F51" s="23">
        <v>109.99983320823951</v>
      </c>
      <c r="G51" s="23">
        <f t="shared" si="0"/>
        <v>6280.9904761904763</v>
      </c>
      <c r="H51" s="23">
        <f t="shared" si="1"/>
        <v>314.04952380952386</v>
      </c>
      <c r="I51" s="23">
        <f t="shared" si="2"/>
        <v>6595.04</v>
      </c>
      <c r="J51" s="24"/>
      <c r="K51" s="23"/>
      <c r="L51" s="25"/>
      <c r="M51" s="23"/>
    </row>
    <row r="52" spans="1:13" ht="15" customHeight="1" thickBot="1" x14ac:dyDescent="0.35">
      <c r="A52" s="13">
        <v>66070</v>
      </c>
      <c r="B52" s="67" t="s">
        <v>39</v>
      </c>
      <c r="C52" s="71">
        <v>45301</v>
      </c>
      <c r="D52" s="22">
        <v>669</v>
      </c>
      <c r="E52" s="23">
        <v>55.9</v>
      </c>
      <c r="F52" s="23">
        <v>109.99982962773662</v>
      </c>
      <c r="G52" s="23">
        <f t="shared" si="0"/>
        <v>6148.9904761904763</v>
      </c>
      <c r="H52" s="23">
        <f t="shared" si="1"/>
        <v>307.44952380952384</v>
      </c>
      <c r="I52" s="23">
        <f t="shared" si="2"/>
        <v>6456.4400000000005</v>
      </c>
      <c r="J52" s="24"/>
      <c r="K52" s="23"/>
      <c r="L52" s="25"/>
      <c r="M52" s="23"/>
    </row>
    <row r="53" spans="1:13" ht="15" customHeight="1" thickBot="1" x14ac:dyDescent="0.35">
      <c r="A53" s="13">
        <v>66070</v>
      </c>
      <c r="B53" s="67" t="s">
        <v>39</v>
      </c>
      <c r="C53" s="71">
        <v>45301</v>
      </c>
      <c r="D53" s="22">
        <v>670</v>
      </c>
      <c r="E53" s="23">
        <v>55.9</v>
      </c>
      <c r="F53" s="23">
        <v>109.99982962773662</v>
      </c>
      <c r="G53" s="23">
        <f t="shared" si="0"/>
        <v>6148.9904761904763</v>
      </c>
      <c r="H53" s="23">
        <f t="shared" si="1"/>
        <v>307.44952380952384</v>
      </c>
      <c r="I53" s="23">
        <f t="shared" si="2"/>
        <v>6456.4400000000005</v>
      </c>
      <c r="J53" s="24"/>
      <c r="K53" s="23"/>
      <c r="L53" s="25"/>
      <c r="M53" s="23"/>
    </row>
    <row r="54" spans="1:13" ht="15" customHeight="1" thickBot="1" x14ac:dyDescent="0.35">
      <c r="A54" s="13">
        <v>66070</v>
      </c>
      <c r="B54" s="67" t="s">
        <v>39</v>
      </c>
      <c r="C54" s="71">
        <v>45301</v>
      </c>
      <c r="D54" s="22">
        <v>671</v>
      </c>
      <c r="E54" s="23">
        <v>55.6</v>
      </c>
      <c r="F54" s="23">
        <v>110</v>
      </c>
      <c r="G54" s="23">
        <f t="shared" si="0"/>
        <v>6116</v>
      </c>
      <c r="H54" s="23">
        <f t="shared" si="1"/>
        <v>305.8</v>
      </c>
      <c r="I54" s="23">
        <f t="shared" si="2"/>
        <v>6421.8</v>
      </c>
      <c r="J54" s="24"/>
      <c r="K54" s="23"/>
      <c r="L54" s="25"/>
      <c r="M54" s="23"/>
    </row>
    <row r="55" spans="1:13" ht="15" customHeight="1" thickBot="1" x14ac:dyDescent="0.35">
      <c r="A55" s="13">
        <v>66070</v>
      </c>
      <c r="B55" s="67" t="s">
        <v>39</v>
      </c>
      <c r="C55" s="71">
        <v>45301</v>
      </c>
      <c r="D55" s="22">
        <v>672</v>
      </c>
      <c r="E55" s="23">
        <v>54.9</v>
      </c>
      <c r="F55" s="23">
        <v>110.00017347558332</v>
      </c>
      <c r="G55" s="23">
        <f t="shared" si="0"/>
        <v>6039.0095238095246</v>
      </c>
      <c r="H55" s="23">
        <f t="shared" si="1"/>
        <v>301.95047619047625</v>
      </c>
      <c r="I55" s="23">
        <f t="shared" si="2"/>
        <v>6340.9600000000009</v>
      </c>
      <c r="J55" s="24"/>
      <c r="K55" s="23"/>
      <c r="L55" s="25"/>
      <c r="M55" s="23"/>
    </row>
    <row r="56" spans="1:13" ht="15" customHeight="1" thickBot="1" x14ac:dyDescent="0.35">
      <c r="A56" s="13">
        <v>66070</v>
      </c>
      <c r="B56" s="67" t="s">
        <v>39</v>
      </c>
      <c r="C56" s="71">
        <v>45567</v>
      </c>
      <c r="D56" s="22">
        <v>673</v>
      </c>
      <c r="E56" s="23">
        <v>493.8</v>
      </c>
      <c r="F56" s="23">
        <v>93.999999999999986</v>
      </c>
      <c r="G56" s="23">
        <f t="shared" si="0"/>
        <v>46417.2</v>
      </c>
      <c r="H56" s="23">
        <f t="shared" si="1"/>
        <v>2320.86</v>
      </c>
      <c r="I56" s="23">
        <f t="shared" si="2"/>
        <v>48738.06</v>
      </c>
      <c r="J56" s="24"/>
      <c r="K56" s="23"/>
      <c r="L56" s="25"/>
      <c r="M56" s="23"/>
    </row>
    <row r="57" spans="1:13" ht="15" customHeight="1" thickBot="1" x14ac:dyDescent="0.35">
      <c r="A57" s="13">
        <v>66070</v>
      </c>
      <c r="B57" s="67" t="s">
        <v>39</v>
      </c>
      <c r="C57" s="71">
        <v>45567</v>
      </c>
      <c r="D57" s="22">
        <v>675</v>
      </c>
      <c r="E57" s="23">
        <v>354</v>
      </c>
      <c r="F57" s="23">
        <v>94.000000000000014</v>
      </c>
      <c r="G57" s="23">
        <f t="shared" si="0"/>
        <v>33276.000000000007</v>
      </c>
      <c r="H57" s="23">
        <f t="shared" si="1"/>
        <v>1663.8000000000004</v>
      </c>
      <c r="I57" s="23">
        <f t="shared" si="2"/>
        <v>34939.80000000001</v>
      </c>
      <c r="J57" s="24"/>
      <c r="K57" s="23"/>
      <c r="L57" s="25"/>
      <c r="M57" s="23"/>
    </row>
    <row r="58" spans="1:13" ht="15" customHeight="1" thickBot="1" x14ac:dyDescent="0.35">
      <c r="A58" s="13">
        <v>66070</v>
      </c>
      <c r="B58" s="67" t="s">
        <v>39</v>
      </c>
      <c r="C58" s="71">
        <v>45567</v>
      </c>
      <c r="D58" s="22">
        <v>676</v>
      </c>
      <c r="E58" s="23">
        <v>287.55</v>
      </c>
      <c r="F58" s="23">
        <v>93.999983439733043</v>
      </c>
      <c r="G58" s="23">
        <f t="shared" si="0"/>
        <v>27029.695238095239</v>
      </c>
      <c r="H58" s="23">
        <f t="shared" si="1"/>
        <v>1351.4847619047621</v>
      </c>
      <c r="I58" s="23">
        <f t="shared" si="2"/>
        <v>28381.18</v>
      </c>
      <c r="J58" s="24"/>
      <c r="K58" s="23"/>
      <c r="L58" s="25"/>
      <c r="M58" s="23"/>
    </row>
    <row r="59" spans="1:13" ht="15" customHeight="1" thickBot="1" x14ac:dyDescent="0.35">
      <c r="A59" s="13">
        <v>66070</v>
      </c>
      <c r="B59" s="67" t="s">
        <v>39</v>
      </c>
      <c r="C59" s="71">
        <v>45567</v>
      </c>
      <c r="D59" s="22">
        <v>677</v>
      </c>
      <c r="E59" s="23">
        <v>231.75</v>
      </c>
      <c r="F59" s="23">
        <v>93.999979452406635</v>
      </c>
      <c r="G59" s="23">
        <f t="shared" si="0"/>
        <v>21784.495238095238</v>
      </c>
      <c r="H59" s="23">
        <f t="shared" si="1"/>
        <v>1089.2247619047619</v>
      </c>
      <c r="I59" s="23">
        <f t="shared" si="2"/>
        <v>22873.72</v>
      </c>
      <c r="J59" s="24"/>
      <c r="K59" s="23"/>
      <c r="L59" s="25"/>
      <c r="M59" s="23"/>
    </row>
    <row r="60" spans="1:13" ht="15" customHeight="1" thickBot="1" x14ac:dyDescent="0.35">
      <c r="A60" s="13">
        <v>66070</v>
      </c>
      <c r="B60" s="67" t="s">
        <v>39</v>
      </c>
      <c r="C60" s="71">
        <v>45567</v>
      </c>
      <c r="D60" s="22">
        <v>678</v>
      </c>
      <c r="E60" s="23">
        <v>303.35000000000002</v>
      </c>
      <c r="F60" s="23">
        <v>93.999984302275379</v>
      </c>
      <c r="G60" s="23">
        <f t="shared" si="0"/>
        <v>28514.89523809524</v>
      </c>
      <c r="H60" s="23">
        <f t="shared" si="1"/>
        <v>1425.7447619047621</v>
      </c>
      <c r="I60" s="23">
        <f t="shared" si="2"/>
        <v>29940.640000000003</v>
      </c>
      <c r="J60" s="24"/>
      <c r="K60" s="23"/>
      <c r="L60" s="25"/>
      <c r="M60" s="23"/>
    </row>
    <row r="61" spans="1:13" ht="15" customHeight="1" thickBot="1" x14ac:dyDescent="0.35">
      <c r="A61" s="13">
        <v>66070</v>
      </c>
      <c r="B61" s="67" t="s">
        <v>39</v>
      </c>
      <c r="C61" s="71">
        <v>45567</v>
      </c>
      <c r="D61" s="22">
        <v>679</v>
      </c>
      <c r="E61" s="23">
        <v>215.1</v>
      </c>
      <c r="F61" s="23">
        <v>93.999955723805101</v>
      </c>
      <c r="G61" s="23">
        <f t="shared" si="0"/>
        <v>20219.390476190478</v>
      </c>
      <c r="H61" s="23">
        <f t="shared" si="1"/>
        <v>1010.9695238095239</v>
      </c>
      <c r="I61" s="23">
        <f t="shared" si="2"/>
        <v>21230.36</v>
      </c>
      <c r="J61" s="24"/>
      <c r="K61" s="23"/>
      <c r="L61" s="25"/>
      <c r="M61" s="23"/>
    </row>
    <row r="62" spans="1:13" ht="15" customHeight="1" thickBot="1" x14ac:dyDescent="0.35">
      <c r="A62" s="13">
        <v>66070</v>
      </c>
      <c r="B62" s="67" t="s">
        <v>39</v>
      </c>
      <c r="C62" s="71">
        <v>45568</v>
      </c>
      <c r="D62" s="22">
        <v>684</v>
      </c>
      <c r="E62" s="23">
        <v>331</v>
      </c>
      <c r="F62" s="23">
        <v>94</v>
      </c>
      <c r="G62" s="23">
        <f t="shared" si="0"/>
        <v>31114</v>
      </c>
      <c r="H62" s="23">
        <f t="shared" si="1"/>
        <v>1555.7</v>
      </c>
      <c r="I62" s="23">
        <f t="shared" si="2"/>
        <v>32669.7</v>
      </c>
      <c r="J62" s="24"/>
      <c r="K62" s="23"/>
      <c r="L62" s="25"/>
      <c r="M62" s="23"/>
    </row>
    <row r="63" spans="1:13" ht="15" customHeight="1" thickBot="1" x14ac:dyDescent="0.35">
      <c r="A63" s="13">
        <v>66070</v>
      </c>
      <c r="B63" s="67" t="s">
        <v>39</v>
      </c>
      <c r="C63" s="71">
        <v>45568</v>
      </c>
      <c r="D63" s="22">
        <v>685</v>
      </c>
      <c r="E63" s="23">
        <v>314</v>
      </c>
      <c r="F63" s="23">
        <v>93.999999999999986</v>
      </c>
      <c r="G63" s="23">
        <f t="shared" si="0"/>
        <v>29515.999999999996</v>
      </c>
      <c r="H63" s="23">
        <f t="shared" si="1"/>
        <v>1475.8</v>
      </c>
      <c r="I63" s="23">
        <f t="shared" si="2"/>
        <v>30991.799999999996</v>
      </c>
      <c r="J63" s="24"/>
      <c r="K63" s="23"/>
      <c r="L63" s="25"/>
      <c r="M63" s="23"/>
    </row>
    <row r="64" spans="1:13" ht="15" customHeight="1" thickBot="1" x14ac:dyDescent="0.35">
      <c r="A64" s="13">
        <v>66070</v>
      </c>
      <c r="B64" s="67" t="s">
        <v>39</v>
      </c>
      <c r="C64" s="71">
        <v>45568</v>
      </c>
      <c r="D64" s="22"/>
      <c r="E64" s="23"/>
      <c r="F64" s="23"/>
      <c r="G64" s="23">
        <f t="shared" si="0"/>
        <v>0</v>
      </c>
      <c r="H64" s="23">
        <f t="shared" si="1"/>
        <v>0</v>
      </c>
      <c r="I64" s="23">
        <f t="shared" si="2"/>
        <v>0</v>
      </c>
      <c r="J64" s="24"/>
      <c r="K64" s="23"/>
      <c r="L64" s="25"/>
      <c r="M64" s="23"/>
    </row>
    <row r="65" spans="1:13" ht="15" customHeight="1" thickBot="1" x14ac:dyDescent="0.35">
      <c r="A65" s="13">
        <v>66070</v>
      </c>
      <c r="B65" s="67" t="s">
        <v>39</v>
      </c>
      <c r="C65" s="71">
        <v>45568</v>
      </c>
      <c r="D65" s="22">
        <v>686</v>
      </c>
      <c r="E65" s="23">
        <v>258</v>
      </c>
      <c r="F65" s="23">
        <v>94</v>
      </c>
      <c r="G65" s="23">
        <f t="shared" si="0"/>
        <v>24252</v>
      </c>
      <c r="H65" s="23">
        <f t="shared" si="1"/>
        <v>1212.6000000000001</v>
      </c>
      <c r="I65" s="23">
        <f t="shared" si="2"/>
        <v>25464.6</v>
      </c>
      <c r="J65" s="24"/>
      <c r="K65" s="23"/>
      <c r="L65" s="25"/>
      <c r="M65" s="23"/>
    </row>
    <row r="66" spans="1:13" ht="15" customHeight="1" thickBot="1" x14ac:dyDescent="0.35">
      <c r="A66" s="13">
        <v>66070</v>
      </c>
      <c r="B66" s="67" t="s">
        <v>39</v>
      </c>
      <c r="C66" s="71">
        <v>45568</v>
      </c>
      <c r="D66" s="22">
        <v>687</v>
      </c>
      <c r="E66" s="23">
        <v>246</v>
      </c>
      <c r="F66" s="23">
        <v>94</v>
      </c>
      <c r="G66" s="23">
        <f t="shared" si="0"/>
        <v>23124</v>
      </c>
      <c r="H66" s="23">
        <f t="shared" si="1"/>
        <v>1156.2</v>
      </c>
      <c r="I66" s="23">
        <f t="shared" si="2"/>
        <v>24280.2</v>
      </c>
      <c r="J66" s="24"/>
      <c r="K66" s="23"/>
      <c r="L66" s="25"/>
      <c r="M66" s="23"/>
    </row>
    <row r="67" spans="1:13" ht="15" customHeight="1" thickBot="1" x14ac:dyDescent="0.35">
      <c r="A67" s="13">
        <v>66070</v>
      </c>
      <c r="B67" s="67" t="s">
        <v>39</v>
      </c>
      <c r="C67" s="71">
        <v>45569</v>
      </c>
      <c r="D67" s="22">
        <v>688</v>
      </c>
      <c r="E67" s="23">
        <v>498.6</v>
      </c>
      <c r="F67" s="23">
        <v>93.999999999999986</v>
      </c>
      <c r="G67" s="23">
        <f t="shared" si="0"/>
        <v>46868.399999999994</v>
      </c>
      <c r="H67" s="23">
        <f t="shared" si="1"/>
        <v>2343.4199999999996</v>
      </c>
      <c r="I67" s="23">
        <f t="shared" si="2"/>
        <v>49211.819999999992</v>
      </c>
      <c r="J67" s="24"/>
      <c r="K67" s="23"/>
      <c r="L67" s="25"/>
      <c r="M67" s="23"/>
    </row>
    <row r="68" spans="1:13" ht="15" customHeight="1" thickBot="1" x14ac:dyDescent="0.35">
      <c r="A68" s="13">
        <v>66070</v>
      </c>
      <c r="B68" s="67" t="s">
        <v>39</v>
      </c>
      <c r="C68" s="71">
        <v>45570</v>
      </c>
      <c r="D68" s="22">
        <v>690</v>
      </c>
      <c r="E68" s="23">
        <v>472.9</v>
      </c>
      <c r="F68" s="23">
        <v>94.000020139161606</v>
      </c>
      <c r="G68" s="23">
        <f t="shared" si="0"/>
        <v>44452.609523809522</v>
      </c>
      <c r="H68" s="23">
        <f t="shared" si="1"/>
        <v>2222.6304761904762</v>
      </c>
      <c r="I68" s="23">
        <f t="shared" si="2"/>
        <v>46675.24</v>
      </c>
      <c r="J68" s="24"/>
      <c r="K68" s="23"/>
      <c r="L68" s="25"/>
      <c r="M68" s="23"/>
    </row>
    <row r="69" spans="1:13" ht="15" customHeight="1" thickBot="1" x14ac:dyDescent="0.35">
      <c r="A69" s="13">
        <v>66070</v>
      </c>
      <c r="B69" s="67" t="s">
        <v>39</v>
      </c>
      <c r="C69" s="71">
        <v>45570</v>
      </c>
      <c r="D69" s="22">
        <v>693</v>
      </c>
      <c r="E69" s="23">
        <v>453.65</v>
      </c>
      <c r="F69" s="23">
        <v>94.000010496869322</v>
      </c>
      <c r="G69" s="23">
        <f t="shared" si="0"/>
        <v>42643.104761904768</v>
      </c>
      <c r="H69" s="23">
        <f t="shared" si="1"/>
        <v>2132.1552380952385</v>
      </c>
      <c r="I69" s="23">
        <f t="shared" si="2"/>
        <v>44775.260000000009</v>
      </c>
      <c r="J69" s="24"/>
      <c r="K69" s="23"/>
      <c r="L69" s="25"/>
      <c r="M69" s="23"/>
    </row>
    <row r="70" spans="1:13" ht="15" customHeight="1" thickBot="1" x14ac:dyDescent="0.35">
      <c r="A70" s="13">
        <v>66070</v>
      </c>
      <c r="B70" s="67" t="s">
        <v>39</v>
      </c>
      <c r="C70" s="71">
        <v>45570</v>
      </c>
      <c r="D70" s="22">
        <v>694</v>
      </c>
      <c r="E70" s="23">
        <v>101.65</v>
      </c>
      <c r="F70" s="23">
        <v>110.00004684608717</v>
      </c>
      <c r="G70" s="23">
        <f t="shared" si="0"/>
        <v>11181.504761904762</v>
      </c>
      <c r="H70" s="23">
        <f t="shared" si="1"/>
        <v>559.07523809523809</v>
      </c>
      <c r="I70" s="23">
        <f t="shared" si="2"/>
        <v>11740.58</v>
      </c>
      <c r="J70" s="24"/>
      <c r="K70" s="23"/>
      <c r="L70" s="25"/>
      <c r="M70" s="23"/>
    </row>
    <row r="71" spans="1:13" ht="15" customHeight="1" thickBot="1" x14ac:dyDescent="0.35">
      <c r="A71" s="13">
        <v>66070</v>
      </c>
      <c r="B71" s="67" t="s">
        <v>39</v>
      </c>
      <c r="C71" s="71">
        <v>45570</v>
      </c>
      <c r="D71" s="22">
        <v>695</v>
      </c>
      <c r="E71" s="23">
        <v>100.15</v>
      </c>
      <c r="F71" s="23">
        <v>109.99995245227394</v>
      </c>
      <c r="G71" s="23">
        <f t="shared" si="0"/>
        <v>11016.495238095236</v>
      </c>
      <c r="H71" s="23">
        <f t="shared" si="1"/>
        <v>550.82476190476189</v>
      </c>
      <c r="I71" s="23">
        <f t="shared" si="2"/>
        <v>11567.319999999998</v>
      </c>
      <c r="J71" s="24"/>
      <c r="K71" s="23"/>
      <c r="L71" s="25"/>
      <c r="M71" s="23"/>
    </row>
    <row r="72" spans="1:13" ht="15" customHeight="1" thickBot="1" x14ac:dyDescent="0.35">
      <c r="A72" s="13">
        <v>66070</v>
      </c>
      <c r="B72" s="67" t="s">
        <v>39</v>
      </c>
      <c r="C72" s="71">
        <v>45570</v>
      </c>
      <c r="D72" s="22">
        <v>696</v>
      </c>
      <c r="E72" s="23">
        <v>60.3</v>
      </c>
      <c r="F72" s="23">
        <v>109.99984205954358</v>
      </c>
      <c r="G72" s="23">
        <f t="shared" si="0"/>
        <v>6632.9904761904772</v>
      </c>
      <c r="H72" s="23">
        <f t="shared" si="1"/>
        <v>331.64952380952388</v>
      </c>
      <c r="I72" s="23">
        <f t="shared" si="2"/>
        <v>6964.6400000000012</v>
      </c>
      <c r="J72" s="24"/>
      <c r="K72" s="23"/>
      <c r="L72" s="25"/>
      <c r="M72" s="23"/>
    </row>
    <row r="73" spans="1:13" ht="15" customHeight="1" thickBot="1" x14ac:dyDescent="0.35">
      <c r="A73" s="13">
        <v>66070</v>
      </c>
      <c r="B73" s="67" t="s">
        <v>39</v>
      </c>
      <c r="C73" s="71">
        <v>45570</v>
      </c>
      <c r="D73" s="22">
        <v>697</v>
      </c>
      <c r="E73" s="23">
        <v>57.1</v>
      </c>
      <c r="F73" s="23">
        <v>109.99983320823951</v>
      </c>
      <c r="G73" s="23">
        <f t="shared" ref="G73:G136" si="3">E73*F73</f>
        <v>6280.9904761904763</v>
      </c>
      <c r="H73" s="23">
        <f t="shared" ref="H73:H136" si="4">G73*5%</f>
        <v>314.04952380952386</v>
      </c>
      <c r="I73" s="23">
        <f t="shared" ref="I73:I136" si="5">G73+H73</f>
        <v>6595.04</v>
      </c>
      <c r="J73" s="24"/>
      <c r="K73" s="23"/>
      <c r="L73" s="25"/>
      <c r="M73" s="23"/>
    </row>
    <row r="74" spans="1:13" ht="15" customHeight="1" thickBot="1" x14ac:dyDescent="0.35">
      <c r="A74" s="13">
        <v>66070</v>
      </c>
      <c r="B74" s="67" t="s">
        <v>39</v>
      </c>
      <c r="C74" s="71">
        <v>45571</v>
      </c>
      <c r="D74" s="22">
        <v>701</v>
      </c>
      <c r="E74" s="23">
        <v>354</v>
      </c>
      <c r="F74" s="23">
        <v>94.000000000000014</v>
      </c>
      <c r="G74" s="23">
        <f t="shared" si="3"/>
        <v>33276.000000000007</v>
      </c>
      <c r="H74" s="23">
        <f t="shared" si="4"/>
        <v>1663.8000000000004</v>
      </c>
      <c r="I74" s="23">
        <f t="shared" si="5"/>
        <v>34939.80000000001</v>
      </c>
      <c r="J74" s="24"/>
      <c r="K74" s="23"/>
      <c r="L74" s="25"/>
      <c r="M74" s="23"/>
    </row>
    <row r="75" spans="1:13" ht="15" customHeight="1" thickBot="1" x14ac:dyDescent="0.35">
      <c r="A75" s="13">
        <v>66070</v>
      </c>
      <c r="B75" s="67" t="s">
        <v>39</v>
      </c>
      <c r="C75" s="71">
        <v>45571</v>
      </c>
      <c r="D75" s="22">
        <v>703</v>
      </c>
      <c r="E75" s="23">
        <v>57.8</v>
      </c>
      <c r="F75" s="23">
        <v>110</v>
      </c>
      <c r="G75" s="23">
        <f t="shared" si="3"/>
        <v>6358</v>
      </c>
      <c r="H75" s="23">
        <f t="shared" si="4"/>
        <v>317.90000000000003</v>
      </c>
      <c r="I75" s="23">
        <f t="shared" si="5"/>
        <v>6675.9</v>
      </c>
      <c r="J75" s="24"/>
      <c r="K75" s="23"/>
      <c r="L75" s="25"/>
      <c r="M75" s="23"/>
    </row>
    <row r="76" spans="1:13" ht="15" customHeight="1" thickBot="1" x14ac:dyDescent="0.35">
      <c r="A76" s="13">
        <v>66070</v>
      </c>
      <c r="B76" s="67" t="s">
        <v>39</v>
      </c>
      <c r="C76" s="71">
        <v>45572</v>
      </c>
      <c r="D76" s="22">
        <v>704</v>
      </c>
      <c r="E76" s="23">
        <v>491.95</v>
      </c>
      <c r="F76" s="23">
        <v>93.999990320348076</v>
      </c>
      <c r="G76" s="23">
        <f t="shared" si="3"/>
        <v>46243.295238095234</v>
      </c>
      <c r="H76" s="23">
        <f t="shared" si="4"/>
        <v>2312.1647619047617</v>
      </c>
      <c r="I76" s="23">
        <f t="shared" si="5"/>
        <v>48555.459999999992</v>
      </c>
      <c r="J76" s="24"/>
      <c r="K76" s="23"/>
      <c r="L76" s="25"/>
      <c r="M76" s="23"/>
    </row>
    <row r="77" spans="1:13" ht="15" customHeight="1" thickBot="1" x14ac:dyDescent="0.35">
      <c r="A77" s="13">
        <v>66070</v>
      </c>
      <c r="B77" s="67" t="s">
        <v>39</v>
      </c>
      <c r="C77" s="71">
        <v>45572</v>
      </c>
      <c r="D77" s="22">
        <v>707</v>
      </c>
      <c r="E77" s="23">
        <v>262.85000000000002</v>
      </c>
      <c r="F77" s="23">
        <v>94.000018116434305</v>
      </c>
      <c r="G77" s="23">
        <f t="shared" si="3"/>
        <v>24707.90476190476</v>
      </c>
      <c r="H77" s="23">
        <f t="shared" si="4"/>
        <v>1235.395238095238</v>
      </c>
      <c r="I77" s="23">
        <f t="shared" si="5"/>
        <v>25943.3</v>
      </c>
      <c r="J77" s="24"/>
      <c r="K77" s="23"/>
      <c r="L77" s="25"/>
      <c r="M77" s="23"/>
    </row>
    <row r="78" spans="1:13" ht="15" customHeight="1" thickBot="1" x14ac:dyDescent="0.35">
      <c r="A78" s="13">
        <v>66070</v>
      </c>
      <c r="B78" s="67" t="s">
        <v>39</v>
      </c>
      <c r="C78" s="71">
        <v>45572</v>
      </c>
      <c r="D78" s="22">
        <v>708</v>
      </c>
      <c r="E78" s="23">
        <v>341</v>
      </c>
      <c r="F78" s="23">
        <v>93.999999999999986</v>
      </c>
      <c r="G78" s="23">
        <f t="shared" si="3"/>
        <v>32053.999999999996</v>
      </c>
      <c r="H78" s="23">
        <f t="shared" si="4"/>
        <v>1602.6999999999998</v>
      </c>
      <c r="I78" s="23">
        <f t="shared" si="5"/>
        <v>33656.699999999997</v>
      </c>
      <c r="J78" s="24"/>
      <c r="K78" s="23"/>
      <c r="L78" s="25"/>
      <c r="M78" s="23"/>
    </row>
    <row r="79" spans="1:13" ht="15" customHeight="1" thickBot="1" x14ac:dyDescent="0.35">
      <c r="A79" s="13">
        <v>66070</v>
      </c>
      <c r="B79" s="67" t="s">
        <v>39</v>
      </c>
      <c r="C79" s="71">
        <v>45572</v>
      </c>
      <c r="D79" s="22">
        <v>709</v>
      </c>
      <c r="E79" s="23">
        <v>270.85000000000002</v>
      </c>
      <c r="F79" s="23">
        <v>94.000017581335655</v>
      </c>
      <c r="G79" s="23">
        <f t="shared" si="3"/>
        <v>25459.904761904763</v>
      </c>
      <c r="H79" s="23">
        <f t="shared" si="4"/>
        <v>1272.9952380952382</v>
      </c>
      <c r="I79" s="23">
        <f t="shared" si="5"/>
        <v>26732.9</v>
      </c>
      <c r="J79" s="24"/>
      <c r="K79" s="23"/>
      <c r="L79" s="25"/>
      <c r="M79" s="23"/>
    </row>
    <row r="80" spans="1:13" ht="15" customHeight="1" thickBot="1" x14ac:dyDescent="0.35">
      <c r="A80" s="13">
        <v>66070</v>
      </c>
      <c r="B80" s="67" t="s">
        <v>39</v>
      </c>
      <c r="C80" s="71">
        <v>45572</v>
      </c>
      <c r="D80" s="22">
        <v>710</v>
      </c>
      <c r="E80" s="23">
        <v>374.1</v>
      </c>
      <c r="F80" s="23">
        <v>94.000025457924409</v>
      </c>
      <c r="G80" s="23">
        <f t="shared" si="3"/>
        <v>35165.409523809525</v>
      </c>
      <c r="H80" s="23">
        <f t="shared" si="4"/>
        <v>1758.2704761904763</v>
      </c>
      <c r="I80" s="23">
        <f t="shared" si="5"/>
        <v>36923.68</v>
      </c>
      <c r="J80" s="24"/>
      <c r="K80" s="23"/>
      <c r="L80" s="25"/>
      <c r="M80" s="23"/>
    </row>
    <row r="81" spans="1:13" ht="15" customHeight="1" thickBot="1" x14ac:dyDescent="0.35">
      <c r="A81" s="13">
        <v>66070</v>
      </c>
      <c r="B81" s="67" t="s">
        <v>39</v>
      </c>
      <c r="C81" s="71">
        <v>45572</v>
      </c>
      <c r="D81" s="22">
        <v>711</v>
      </c>
      <c r="E81" s="23">
        <v>146.9</v>
      </c>
      <c r="F81" s="23">
        <v>94.000064831923254</v>
      </c>
      <c r="G81" s="23">
        <f t="shared" si="3"/>
        <v>13808.609523809526</v>
      </c>
      <c r="H81" s="23">
        <f t="shared" si="4"/>
        <v>690.43047619047638</v>
      </c>
      <c r="I81" s="23">
        <f t="shared" si="5"/>
        <v>14499.040000000003</v>
      </c>
      <c r="J81" s="24"/>
      <c r="K81" s="23"/>
      <c r="L81" s="25"/>
      <c r="M81" s="23"/>
    </row>
    <row r="82" spans="1:13" ht="15" customHeight="1" thickBot="1" x14ac:dyDescent="0.35">
      <c r="A82" s="13">
        <v>66070</v>
      </c>
      <c r="B82" s="67" t="s">
        <v>39</v>
      </c>
      <c r="C82" s="71">
        <v>45573</v>
      </c>
      <c r="D82" s="22">
        <v>714</v>
      </c>
      <c r="E82" s="23">
        <v>456</v>
      </c>
      <c r="F82" s="23">
        <v>94</v>
      </c>
      <c r="G82" s="23">
        <f t="shared" si="3"/>
        <v>42864</v>
      </c>
      <c r="H82" s="23">
        <f t="shared" si="4"/>
        <v>2143.2000000000003</v>
      </c>
      <c r="I82" s="23">
        <f t="shared" si="5"/>
        <v>45007.199999999997</v>
      </c>
      <c r="J82" s="24"/>
      <c r="K82" s="23"/>
      <c r="L82" s="25"/>
      <c r="M82" s="23"/>
    </row>
    <row r="83" spans="1:13" ht="15" customHeight="1" thickBot="1" x14ac:dyDescent="0.35">
      <c r="A83" s="13">
        <v>66070</v>
      </c>
      <c r="B83" s="67" t="s">
        <v>39</v>
      </c>
      <c r="C83" s="71">
        <v>45573</v>
      </c>
      <c r="D83" s="22">
        <v>717</v>
      </c>
      <c r="E83" s="23">
        <v>182.15</v>
      </c>
      <c r="F83" s="23">
        <v>93.999973857234352</v>
      </c>
      <c r="G83" s="23">
        <f t="shared" si="3"/>
        <v>17122.095238095237</v>
      </c>
      <c r="H83" s="23">
        <f t="shared" si="4"/>
        <v>856.10476190476186</v>
      </c>
      <c r="I83" s="23">
        <f t="shared" si="5"/>
        <v>17978.199999999997</v>
      </c>
      <c r="J83" s="24"/>
      <c r="K83" s="23"/>
      <c r="L83" s="25"/>
      <c r="M83" s="23"/>
    </row>
    <row r="84" spans="1:13" ht="15" customHeight="1" thickBot="1" x14ac:dyDescent="0.35">
      <c r="A84" s="13">
        <v>66070</v>
      </c>
      <c r="B84" s="67" t="s">
        <v>39</v>
      </c>
      <c r="C84" s="71">
        <v>45573</v>
      </c>
      <c r="D84" s="22">
        <v>718</v>
      </c>
      <c r="E84" s="23">
        <v>344</v>
      </c>
      <c r="F84" s="23">
        <v>94</v>
      </c>
      <c r="G84" s="23">
        <f t="shared" si="3"/>
        <v>32336</v>
      </c>
      <c r="H84" s="23">
        <f t="shared" si="4"/>
        <v>1616.8000000000002</v>
      </c>
      <c r="I84" s="23">
        <f t="shared" si="5"/>
        <v>33952.800000000003</v>
      </c>
      <c r="J84" s="24"/>
      <c r="K84" s="23"/>
      <c r="L84" s="25"/>
      <c r="M84" s="23"/>
    </row>
    <row r="85" spans="1:13" ht="15" customHeight="1" thickBot="1" x14ac:dyDescent="0.35">
      <c r="A85" s="13">
        <v>66070</v>
      </c>
      <c r="B85" s="67" t="s">
        <v>39</v>
      </c>
      <c r="C85" s="71">
        <v>45573</v>
      </c>
      <c r="D85" s="22">
        <v>719</v>
      </c>
      <c r="E85" s="23">
        <v>321</v>
      </c>
      <c r="F85" s="23">
        <v>94</v>
      </c>
      <c r="G85" s="23">
        <f t="shared" si="3"/>
        <v>30174</v>
      </c>
      <c r="H85" s="23">
        <f t="shared" si="4"/>
        <v>1508.7</v>
      </c>
      <c r="I85" s="23">
        <f t="shared" si="5"/>
        <v>31682.7</v>
      </c>
      <c r="J85" s="24"/>
      <c r="K85" s="23"/>
      <c r="L85" s="25"/>
      <c r="M85" s="23"/>
    </row>
    <row r="86" spans="1:13" ht="15" customHeight="1" thickBot="1" x14ac:dyDescent="0.35">
      <c r="A86" s="13">
        <v>66070</v>
      </c>
      <c r="B86" s="67" t="s">
        <v>39</v>
      </c>
      <c r="C86" s="71">
        <v>45573</v>
      </c>
      <c r="D86" s="22">
        <v>720</v>
      </c>
      <c r="E86" s="23">
        <v>549.95000000000005</v>
      </c>
      <c r="F86" s="23">
        <v>93.999991341204179</v>
      </c>
      <c r="G86" s="23">
        <f t="shared" si="3"/>
        <v>51695.295238095241</v>
      </c>
      <c r="H86" s="23">
        <f t="shared" si="4"/>
        <v>2584.7647619047621</v>
      </c>
      <c r="I86" s="23">
        <f t="shared" si="5"/>
        <v>54280.060000000005</v>
      </c>
      <c r="J86" s="24"/>
      <c r="K86" s="23"/>
      <c r="L86" s="25"/>
      <c r="M86" s="23"/>
    </row>
    <row r="87" spans="1:13" ht="15" customHeight="1" thickBot="1" x14ac:dyDescent="0.35">
      <c r="A87" s="13">
        <v>66070</v>
      </c>
      <c r="B87" s="67" t="s">
        <v>39</v>
      </c>
      <c r="C87" s="71">
        <v>45573</v>
      </c>
      <c r="D87" s="22">
        <v>721</v>
      </c>
      <c r="E87" s="23">
        <v>104.6</v>
      </c>
      <c r="F87" s="23">
        <v>94</v>
      </c>
      <c r="G87" s="23">
        <f t="shared" si="3"/>
        <v>9832.4</v>
      </c>
      <c r="H87" s="23">
        <f t="shared" si="4"/>
        <v>491.62</v>
      </c>
      <c r="I87" s="23">
        <f t="shared" si="5"/>
        <v>10324.02</v>
      </c>
      <c r="J87" s="24"/>
      <c r="K87" s="23"/>
      <c r="L87" s="25"/>
      <c r="M87" s="23"/>
    </row>
    <row r="88" spans="1:13" ht="15" customHeight="1" thickBot="1" x14ac:dyDescent="0.35">
      <c r="A88" s="13">
        <v>66070</v>
      </c>
      <c r="B88" s="67" t="s">
        <v>39</v>
      </c>
      <c r="C88" s="71">
        <v>45573</v>
      </c>
      <c r="D88" s="22">
        <v>722</v>
      </c>
      <c r="E88" s="23">
        <v>425.9</v>
      </c>
      <c r="F88" s="23">
        <v>93.999977638390419</v>
      </c>
      <c r="G88" s="23">
        <f t="shared" si="3"/>
        <v>40034.590476190475</v>
      </c>
      <c r="H88" s="23">
        <f t="shared" si="4"/>
        <v>2001.7295238095239</v>
      </c>
      <c r="I88" s="23">
        <f t="shared" si="5"/>
        <v>42036.32</v>
      </c>
      <c r="J88" s="24"/>
      <c r="K88" s="23"/>
      <c r="L88" s="25"/>
      <c r="M88" s="23"/>
    </row>
    <row r="89" spans="1:13" ht="15" customHeight="1" thickBot="1" x14ac:dyDescent="0.35">
      <c r="A89" s="13">
        <v>66070</v>
      </c>
      <c r="B89" s="67" t="s">
        <v>39</v>
      </c>
      <c r="C89" s="71">
        <v>45573</v>
      </c>
      <c r="D89" s="22">
        <v>723</v>
      </c>
      <c r="E89" s="23">
        <v>95.1</v>
      </c>
      <c r="F89" s="23">
        <v>109.99989985478945</v>
      </c>
      <c r="G89" s="23">
        <f t="shared" si="3"/>
        <v>10460.990476190476</v>
      </c>
      <c r="H89" s="23">
        <f t="shared" si="4"/>
        <v>523.04952380952386</v>
      </c>
      <c r="I89" s="23">
        <f t="shared" si="5"/>
        <v>10984.04</v>
      </c>
      <c r="J89" s="24"/>
      <c r="K89" s="23"/>
      <c r="L89" s="25"/>
      <c r="M89" s="23"/>
    </row>
    <row r="90" spans="1:13" ht="15" customHeight="1" thickBot="1" x14ac:dyDescent="0.35">
      <c r="A90" s="13">
        <v>66070</v>
      </c>
      <c r="B90" s="67" t="s">
        <v>39</v>
      </c>
      <c r="C90" s="71">
        <v>45574</v>
      </c>
      <c r="D90" s="22">
        <v>725</v>
      </c>
      <c r="E90" s="23">
        <v>166.9</v>
      </c>
      <c r="F90" s="23">
        <v>94.000057062968978</v>
      </c>
      <c r="G90" s="23">
        <f t="shared" si="3"/>
        <v>15688.609523809522</v>
      </c>
      <c r="H90" s="23">
        <f t="shared" si="4"/>
        <v>784.43047619047616</v>
      </c>
      <c r="I90" s="23">
        <f t="shared" si="5"/>
        <v>16473.039999999997</v>
      </c>
      <c r="J90" s="24"/>
      <c r="K90" s="23"/>
      <c r="L90" s="25"/>
      <c r="M90" s="23"/>
    </row>
    <row r="91" spans="1:13" ht="15" customHeight="1" thickBot="1" x14ac:dyDescent="0.35">
      <c r="A91" s="13">
        <v>66070</v>
      </c>
      <c r="B91" s="67" t="s">
        <v>39</v>
      </c>
      <c r="C91" s="71">
        <v>45574</v>
      </c>
      <c r="D91" s="22">
        <v>727</v>
      </c>
      <c r="E91" s="23">
        <v>354</v>
      </c>
      <c r="F91" s="23">
        <v>94.000000000000014</v>
      </c>
      <c r="G91" s="23">
        <f t="shared" si="3"/>
        <v>33276.000000000007</v>
      </c>
      <c r="H91" s="23">
        <f t="shared" si="4"/>
        <v>1663.8000000000004</v>
      </c>
      <c r="I91" s="23">
        <f t="shared" si="5"/>
        <v>34939.80000000001</v>
      </c>
      <c r="J91" s="24"/>
      <c r="K91" s="23"/>
      <c r="L91" s="25"/>
      <c r="M91" s="23"/>
    </row>
    <row r="92" spans="1:13" ht="15" customHeight="1" thickBot="1" x14ac:dyDescent="0.35">
      <c r="A92" s="13">
        <v>66070</v>
      </c>
      <c r="B92" s="67" t="s">
        <v>39</v>
      </c>
      <c r="C92" s="71">
        <v>45574</v>
      </c>
      <c r="D92" s="22">
        <v>729</v>
      </c>
      <c r="E92" s="23">
        <v>312</v>
      </c>
      <c r="F92" s="23">
        <v>94.000000000000014</v>
      </c>
      <c r="G92" s="23">
        <f t="shared" si="3"/>
        <v>29328.000000000004</v>
      </c>
      <c r="H92" s="23">
        <f t="shared" si="4"/>
        <v>1466.4000000000003</v>
      </c>
      <c r="I92" s="23">
        <f t="shared" si="5"/>
        <v>30794.400000000005</v>
      </c>
      <c r="J92" s="24"/>
      <c r="K92" s="23"/>
      <c r="L92" s="25"/>
      <c r="M92" s="23"/>
    </row>
    <row r="93" spans="1:13" ht="15" customHeight="1" thickBot="1" x14ac:dyDescent="0.35">
      <c r="A93" s="13">
        <v>66070</v>
      </c>
      <c r="B93" s="67" t="s">
        <v>39</v>
      </c>
      <c r="C93" s="71">
        <v>45574</v>
      </c>
      <c r="D93" s="22">
        <v>730</v>
      </c>
      <c r="E93" s="23">
        <v>256</v>
      </c>
      <c r="F93" s="23">
        <v>94</v>
      </c>
      <c r="G93" s="23">
        <f t="shared" si="3"/>
        <v>24064</v>
      </c>
      <c r="H93" s="23">
        <f t="shared" si="4"/>
        <v>1203.2</v>
      </c>
      <c r="I93" s="23">
        <f t="shared" si="5"/>
        <v>25267.200000000001</v>
      </c>
      <c r="J93" s="24"/>
      <c r="K93" s="23"/>
      <c r="L93" s="25"/>
      <c r="M93" s="23"/>
    </row>
    <row r="94" spans="1:13" ht="15" customHeight="1" thickBot="1" x14ac:dyDescent="0.35">
      <c r="A94" s="13">
        <v>66070</v>
      </c>
      <c r="B94" s="67" t="s">
        <v>39</v>
      </c>
      <c r="C94" s="71">
        <v>45574</v>
      </c>
      <c r="D94" s="27">
        <v>731</v>
      </c>
      <c r="E94" s="28">
        <v>231</v>
      </c>
      <c r="F94" s="23">
        <v>94</v>
      </c>
      <c r="G94" s="23">
        <f t="shared" si="3"/>
        <v>21714</v>
      </c>
      <c r="H94" s="23">
        <f t="shared" si="4"/>
        <v>1085.7</v>
      </c>
      <c r="I94" s="23">
        <f t="shared" si="5"/>
        <v>22799.7</v>
      </c>
      <c r="J94" s="24"/>
      <c r="K94" s="23"/>
      <c r="L94" s="25"/>
      <c r="M94" s="23"/>
    </row>
    <row r="95" spans="1:13" ht="15" customHeight="1" thickBot="1" x14ac:dyDescent="0.35">
      <c r="A95" s="13">
        <v>66070</v>
      </c>
      <c r="B95" s="67" t="s">
        <v>39</v>
      </c>
      <c r="C95" s="71">
        <v>45574</v>
      </c>
      <c r="D95" s="29">
        <v>732</v>
      </c>
      <c r="E95" s="28">
        <v>289.25</v>
      </c>
      <c r="F95" s="23">
        <v>94.000016462937808</v>
      </c>
      <c r="G95" s="23">
        <f t="shared" si="3"/>
        <v>27189.504761904762</v>
      </c>
      <c r="H95" s="23">
        <f t="shared" si="4"/>
        <v>1359.4752380952382</v>
      </c>
      <c r="I95" s="23">
        <f t="shared" si="5"/>
        <v>28548.98</v>
      </c>
      <c r="J95" s="24"/>
      <c r="K95" s="23"/>
      <c r="L95" s="25"/>
      <c r="M95" s="23"/>
    </row>
    <row r="96" spans="1:13" ht="15" customHeight="1" thickBot="1" x14ac:dyDescent="0.35">
      <c r="A96" s="13">
        <v>66070</v>
      </c>
      <c r="B96" s="67" t="s">
        <v>39</v>
      </c>
      <c r="C96" s="71">
        <v>45575</v>
      </c>
      <c r="D96" s="29">
        <v>733</v>
      </c>
      <c r="E96" s="28">
        <v>238</v>
      </c>
      <c r="F96" s="23">
        <v>94</v>
      </c>
      <c r="G96" s="23">
        <f t="shared" si="3"/>
        <v>22372</v>
      </c>
      <c r="H96" s="23">
        <f t="shared" si="4"/>
        <v>1118.6000000000001</v>
      </c>
      <c r="I96" s="23">
        <f t="shared" si="5"/>
        <v>23490.6</v>
      </c>
      <c r="J96" s="24"/>
      <c r="K96" s="23"/>
      <c r="L96" s="25"/>
      <c r="M96" s="23"/>
    </row>
    <row r="97" spans="1:13" ht="15" customHeight="1" thickBot="1" x14ac:dyDescent="0.35">
      <c r="A97" s="13">
        <v>66070</v>
      </c>
      <c r="B97" s="67" t="s">
        <v>39</v>
      </c>
      <c r="C97" s="71">
        <v>45575</v>
      </c>
      <c r="D97" s="22">
        <v>737</v>
      </c>
      <c r="E97" s="23">
        <v>327</v>
      </c>
      <c r="F97" s="23">
        <v>94</v>
      </c>
      <c r="G97" s="23">
        <f t="shared" si="3"/>
        <v>30738</v>
      </c>
      <c r="H97" s="23">
        <f t="shared" si="4"/>
        <v>1536.9</v>
      </c>
      <c r="I97" s="23">
        <f t="shared" si="5"/>
        <v>32274.9</v>
      </c>
      <c r="J97" s="24"/>
      <c r="K97" s="23"/>
      <c r="L97" s="25"/>
      <c r="M97" s="23"/>
    </row>
    <row r="98" spans="1:13" ht="15" customHeight="1" thickBot="1" x14ac:dyDescent="0.35">
      <c r="A98" s="13">
        <v>66070</v>
      </c>
      <c r="B98" s="67" t="s">
        <v>39</v>
      </c>
      <c r="C98" s="71">
        <v>45575</v>
      </c>
      <c r="D98" s="22">
        <v>738</v>
      </c>
      <c r="E98" s="23">
        <v>315</v>
      </c>
      <c r="F98" s="23">
        <v>94.000000000000014</v>
      </c>
      <c r="G98" s="23">
        <f t="shared" si="3"/>
        <v>29610.000000000004</v>
      </c>
      <c r="H98" s="23">
        <f t="shared" si="4"/>
        <v>1480.5000000000002</v>
      </c>
      <c r="I98" s="23">
        <f t="shared" si="5"/>
        <v>31090.500000000004</v>
      </c>
      <c r="J98" s="24"/>
      <c r="K98" s="23"/>
      <c r="L98" s="25"/>
      <c r="M98" s="23"/>
    </row>
    <row r="99" spans="1:13" ht="15" customHeight="1" thickBot="1" x14ac:dyDescent="0.35">
      <c r="A99" s="13">
        <v>66070</v>
      </c>
      <c r="B99" s="67" t="s">
        <v>39</v>
      </c>
      <c r="C99" s="71">
        <v>45575</v>
      </c>
      <c r="D99" s="22">
        <v>739</v>
      </c>
      <c r="E99" s="23">
        <v>257.35000000000002</v>
      </c>
      <c r="F99" s="23">
        <v>93.99998149638715</v>
      </c>
      <c r="G99" s="23">
        <f t="shared" si="3"/>
        <v>24190.895238095236</v>
      </c>
      <c r="H99" s="23">
        <f t="shared" si="4"/>
        <v>1209.5447619047618</v>
      </c>
      <c r="I99" s="23">
        <f t="shared" si="5"/>
        <v>25400.44</v>
      </c>
      <c r="J99" s="24"/>
      <c r="K99" s="23"/>
      <c r="L99" s="25"/>
      <c r="M99" s="23"/>
    </row>
    <row r="100" spans="1:13" ht="15" customHeight="1" thickBot="1" x14ac:dyDescent="0.35">
      <c r="A100" s="13">
        <v>66070</v>
      </c>
      <c r="B100" s="67" t="s">
        <v>39</v>
      </c>
      <c r="C100" s="71">
        <v>45576</v>
      </c>
      <c r="D100" s="22">
        <v>741</v>
      </c>
      <c r="E100" s="23">
        <v>278.05</v>
      </c>
      <c r="F100" s="23">
        <v>94.000017126073587</v>
      </c>
      <c r="G100" s="23">
        <f t="shared" si="3"/>
        <v>26136.704761904763</v>
      </c>
      <c r="H100" s="23">
        <f t="shared" si="4"/>
        <v>1306.8352380952383</v>
      </c>
      <c r="I100" s="23">
        <f t="shared" si="5"/>
        <v>27443.54</v>
      </c>
      <c r="J100" s="24"/>
      <c r="K100" s="23"/>
      <c r="L100" s="25"/>
      <c r="M100" s="23"/>
    </row>
    <row r="101" spans="1:13" ht="15" customHeight="1" thickBot="1" x14ac:dyDescent="0.35">
      <c r="A101" s="13">
        <v>66070</v>
      </c>
      <c r="B101" s="67" t="s">
        <v>39</v>
      </c>
      <c r="C101" s="71">
        <v>45576</v>
      </c>
      <c r="D101" s="22">
        <v>743</v>
      </c>
      <c r="E101" s="23">
        <v>325</v>
      </c>
      <c r="F101" s="23">
        <v>94</v>
      </c>
      <c r="G101" s="23">
        <f t="shared" si="3"/>
        <v>30550</v>
      </c>
      <c r="H101" s="23">
        <f t="shared" si="4"/>
        <v>1527.5</v>
      </c>
      <c r="I101" s="23">
        <f t="shared" si="5"/>
        <v>32077.5</v>
      </c>
      <c r="J101" s="24"/>
      <c r="K101" s="23"/>
      <c r="L101" s="25"/>
      <c r="M101" s="23"/>
    </row>
    <row r="102" spans="1:13" ht="15" customHeight="1" thickBot="1" x14ac:dyDescent="0.35">
      <c r="A102" s="13">
        <v>66070</v>
      </c>
      <c r="B102" s="67" t="s">
        <v>39</v>
      </c>
      <c r="C102" s="71">
        <v>45576</v>
      </c>
      <c r="D102" s="22">
        <v>744</v>
      </c>
      <c r="E102" s="23">
        <v>305</v>
      </c>
      <c r="F102" s="23">
        <v>94</v>
      </c>
      <c r="G102" s="23">
        <f t="shared" si="3"/>
        <v>28670</v>
      </c>
      <c r="H102" s="23">
        <f t="shared" si="4"/>
        <v>1433.5</v>
      </c>
      <c r="I102" s="23">
        <f t="shared" si="5"/>
        <v>30103.5</v>
      </c>
      <c r="J102" s="24"/>
      <c r="K102" s="23"/>
      <c r="L102" s="25"/>
      <c r="M102" s="23"/>
    </row>
    <row r="103" spans="1:13" ht="15" customHeight="1" thickBot="1" x14ac:dyDescent="0.35">
      <c r="A103" s="13">
        <v>66070</v>
      </c>
      <c r="B103" s="67" t="s">
        <v>39</v>
      </c>
      <c r="C103" s="71">
        <v>45576</v>
      </c>
      <c r="D103" s="22">
        <v>745</v>
      </c>
      <c r="E103" s="23">
        <v>256</v>
      </c>
      <c r="F103" s="23">
        <v>110.00000000000001</v>
      </c>
      <c r="G103" s="23">
        <f t="shared" si="3"/>
        <v>28160.000000000004</v>
      </c>
      <c r="H103" s="23">
        <f t="shared" si="4"/>
        <v>1408.0000000000002</v>
      </c>
      <c r="I103" s="23">
        <f t="shared" si="5"/>
        <v>29568.000000000004</v>
      </c>
      <c r="J103" s="24"/>
      <c r="K103" s="23"/>
      <c r="L103" s="25"/>
      <c r="M103" s="23"/>
    </row>
    <row r="104" spans="1:13" ht="15" customHeight="1" thickBot="1" x14ac:dyDescent="0.35">
      <c r="A104" s="13">
        <v>66070</v>
      </c>
      <c r="B104" s="67" t="s">
        <v>39</v>
      </c>
      <c r="C104" s="71">
        <v>45576</v>
      </c>
      <c r="D104" s="22">
        <v>746</v>
      </c>
      <c r="E104" s="23">
        <v>298</v>
      </c>
      <c r="F104" s="23">
        <v>94</v>
      </c>
      <c r="G104" s="23">
        <f t="shared" si="3"/>
        <v>28012</v>
      </c>
      <c r="H104" s="23">
        <f t="shared" si="4"/>
        <v>1400.6000000000001</v>
      </c>
      <c r="I104" s="23">
        <f t="shared" si="5"/>
        <v>29412.6</v>
      </c>
      <c r="J104" s="24"/>
      <c r="K104" s="23"/>
      <c r="L104" s="25"/>
      <c r="M104" s="23"/>
    </row>
    <row r="105" spans="1:13" ht="15" customHeight="1" thickBot="1" x14ac:dyDescent="0.35">
      <c r="A105" s="13">
        <v>66070</v>
      </c>
      <c r="B105" s="67" t="s">
        <v>39</v>
      </c>
      <c r="C105" s="71">
        <v>45576</v>
      </c>
      <c r="D105" s="22">
        <v>747</v>
      </c>
      <c r="E105" s="23">
        <v>382.4</v>
      </c>
      <c r="F105" s="23">
        <v>94</v>
      </c>
      <c r="G105" s="23">
        <f t="shared" si="3"/>
        <v>35945.599999999999</v>
      </c>
      <c r="H105" s="23">
        <f t="shared" si="4"/>
        <v>1797.28</v>
      </c>
      <c r="I105" s="23">
        <f t="shared" si="5"/>
        <v>37742.879999999997</v>
      </c>
      <c r="J105" s="24"/>
      <c r="K105" s="23"/>
      <c r="L105" s="25"/>
      <c r="M105" s="23"/>
    </row>
    <row r="106" spans="1:13" ht="15" customHeight="1" thickBot="1" x14ac:dyDescent="0.35">
      <c r="A106" s="13">
        <v>66070</v>
      </c>
      <c r="B106" s="67" t="s">
        <v>39</v>
      </c>
      <c r="C106" s="71">
        <v>45576</v>
      </c>
      <c r="D106" s="22">
        <v>748</v>
      </c>
      <c r="E106" s="23">
        <v>279.60000000000002</v>
      </c>
      <c r="F106" s="23">
        <v>94</v>
      </c>
      <c r="G106" s="23">
        <f t="shared" si="3"/>
        <v>26282.400000000001</v>
      </c>
      <c r="H106" s="23">
        <f t="shared" si="4"/>
        <v>1314.1200000000001</v>
      </c>
      <c r="I106" s="23">
        <f t="shared" si="5"/>
        <v>27596.52</v>
      </c>
      <c r="J106" s="24"/>
      <c r="K106" s="23"/>
      <c r="L106" s="25"/>
      <c r="M106" s="23"/>
    </row>
    <row r="107" spans="1:13" ht="15" customHeight="1" thickBot="1" x14ac:dyDescent="0.35">
      <c r="A107" s="13">
        <v>66070</v>
      </c>
      <c r="B107" s="67" t="s">
        <v>39</v>
      </c>
      <c r="C107" s="71">
        <v>45577</v>
      </c>
      <c r="D107" s="22">
        <v>751</v>
      </c>
      <c r="E107" s="23">
        <v>295.60000000000002</v>
      </c>
      <c r="F107" s="23">
        <v>110</v>
      </c>
      <c r="G107" s="23">
        <f t="shared" si="3"/>
        <v>32516.000000000004</v>
      </c>
      <c r="H107" s="23">
        <f t="shared" si="4"/>
        <v>1625.8000000000002</v>
      </c>
      <c r="I107" s="23">
        <f t="shared" si="5"/>
        <v>34141.800000000003</v>
      </c>
      <c r="J107" s="24"/>
      <c r="K107" s="23"/>
      <c r="L107" s="25"/>
      <c r="M107" s="23"/>
    </row>
    <row r="108" spans="1:13" ht="15" customHeight="1" thickBot="1" x14ac:dyDescent="0.35">
      <c r="A108" s="13">
        <v>66070</v>
      </c>
      <c r="B108" s="67" t="s">
        <v>39</v>
      </c>
      <c r="C108" s="71">
        <v>45577</v>
      </c>
      <c r="D108" s="22">
        <v>753</v>
      </c>
      <c r="E108" s="23">
        <v>302</v>
      </c>
      <c r="F108" s="23">
        <v>94</v>
      </c>
      <c r="G108" s="23">
        <f t="shared" si="3"/>
        <v>28388</v>
      </c>
      <c r="H108" s="23">
        <f t="shared" si="4"/>
        <v>1419.4</v>
      </c>
      <c r="I108" s="23">
        <f t="shared" si="5"/>
        <v>29807.4</v>
      </c>
      <c r="J108" s="24"/>
      <c r="K108" s="23"/>
      <c r="L108" s="25"/>
      <c r="M108" s="23"/>
    </row>
    <row r="109" spans="1:13" ht="15" customHeight="1" thickBot="1" x14ac:dyDescent="0.35">
      <c r="A109" s="13">
        <v>66070</v>
      </c>
      <c r="B109" s="67" t="s">
        <v>39</v>
      </c>
      <c r="C109" s="71">
        <v>45577</v>
      </c>
      <c r="D109" s="22">
        <v>754</v>
      </c>
      <c r="E109" s="23">
        <v>287</v>
      </c>
      <c r="F109" s="23">
        <v>94.000000000000014</v>
      </c>
      <c r="G109" s="23">
        <f t="shared" si="3"/>
        <v>26978.000000000004</v>
      </c>
      <c r="H109" s="23">
        <f t="shared" si="4"/>
        <v>1348.9000000000003</v>
      </c>
      <c r="I109" s="23">
        <f t="shared" si="5"/>
        <v>28326.900000000005</v>
      </c>
      <c r="J109" s="24"/>
      <c r="K109" s="23"/>
      <c r="L109" s="25"/>
      <c r="M109" s="23"/>
    </row>
    <row r="110" spans="1:13" ht="15" customHeight="1" thickBot="1" x14ac:dyDescent="0.35">
      <c r="A110" s="13">
        <v>66070</v>
      </c>
      <c r="B110" s="67" t="s">
        <v>39</v>
      </c>
      <c r="C110" s="71">
        <v>45578</v>
      </c>
      <c r="D110" s="22">
        <v>757</v>
      </c>
      <c r="E110" s="23">
        <v>342</v>
      </c>
      <c r="F110" s="23">
        <v>94</v>
      </c>
      <c r="G110" s="23">
        <f t="shared" si="3"/>
        <v>32148</v>
      </c>
      <c r="H110" s="23">
        <f t="shared" si="4"/>
        <v>1607.4</v>
      </c>
      <c r="I110" s="23">
        <f t="shared" si="5"/>
        <v>33755.4</v>
      </c>
      <c r="J110" s="24"/>
      <c r="K110" s="23"/>
      <c r="L110" s="25"/>
      <c r="M110" s="23"/>
    </row>
    <row r="111" spans="1:13" ht="15" customHeight="1" thickBot="1" x14ac:dyDescent="0.35">
      <c r="A111" s="13">
        <v>66070</v>
      </c>
      <c r="B111" s="67" t="s">
        <v>39</v>
      </c>
      <c r="C111" s="71">
        <v>45578</v>
      </c>
      <c r="D111" s="22">
        <v>758</v>
      </c>
      <c r="E111" s="23">
        <v>156.25</v>
      </c>
      <c r="F111" s="23">
        <v>110.00003047619047</v>
      </c>
      <c r="G111" s="23">
        <f t="shared" si="3"/>
        <v>17187.504761904762</v>
      </c>
      <c r="H111" s="23">
        <f t="shared" si="4"/>
        <v>859.37523809523816</v>
      </c>
      <c r="I111" s="23">
        <f t="shared" si="5"/>
        <v>18046.88</v>
      </c>
      <c r="J111" s="24"/>
      <c r="K111" s="23"/>
      <c r="L111" s="25"/>
      <c r="M111" s="23"/>
    </row>
    <row r="112" spans="1:13" ht="15" customHeight="1" thickBot="1" x14ac:dyDescent="0.35">
      <c r="A112" s="13">
        <v>66070</v>
      </c>
      <c r="B112" s="67" t="s">
        <v>39</v>
      </c>
      <c r="C112" s="71">
        <v>45579</v>
      </c>
      <c r="D112" s="22">
        <v>763</v>
      </c>
      <c r="E112" s="23">
        <v>301.64999999999998</v>
      </c>
      <c r="F112" s="23">
        <v>94.000015786191824</v>
      </c>
      <c r="G112" s="23">
        <f t="shared" si="3"/>
        <v>28355.10476190476</v>
      </c>
      <c r="H112" s="23">
        <f t="shared" si="4"/>
        <v>1417.7552380952382</v>
      </c>
      <c r="I112" s="23">
        <f t="shared" si="5"/>
        <v>29772.859999999997</v>
      </c>
      <c r="J112" s="24"/>
      <c r="K112" s="23"/>
      <c r="L112" s="25"/>
      <c r="M112" s="23"/>
    </row>
    <row r="113" spans="1:13" ht="15" customHeight="1" thickBot="1" x14ac:dyDescent="0.35">
      <c r="A113" s="13">
        <v>66070</v>
      </c>
      <c r="B113" s="67" t="s">
        <v>39</v>
      </c>
      <c r="C113" s="71">
        <v>45579</v>
      </c>
      <c r="D113" s="22">
        <v>764</v>
      </c>
      <c r="E113" s="23">
        <v>240.35</v>
      </c>
      <c r="F113" s="23">
        <v>93.999980187623223</v>
      </c>
      <c r="G113" s="23">
        <f t="shared" si="3"/>
        <v>22592.89523809524</v>
      </c>
      <c r="H113" s="23">
        <f t="shared" si="4"/>
        <v>1129.6447619047619</v>
      </c>
      <c r="I113" s="23">
        <f t="shared" si="5"/>
        <v>23722.54</v>
      </c>
      <c r="J113" s="24"/>
      <c r="K113" s="23"/>
      <c r="L113" s="25"/>
      <c r="M113" s="23"/>
    </row>
    <row r="114" spans="1:13" ht="15" customHeight="1" thickBot="1" x14ac:dyDescent="0.35">
      <c r="A114" s="13">
        <v>66070</v>
      </c>
      <c r="B114" s="67" t="s">
        <v>39</v>
      </c>
      <c r="C114" s="71">
        <v>45580</v>
      </c>
      <c r="D114" s="22">
        <v>768</v>
      </c>
      <c r="E114" s="23">
        <v>324</v>
      </c>
      <c r="F114" s="23">
        <v>94</v>
      </c>
      <c r="G114" s="23">
        <f t="shared" si="3"/>
        <v>30456</v>
      </c>
      <c r="H114" s="23">
        <f t="shared" si="4"/>
        <v>1522.8000000000002</v>
      </c>
      <c r="I114" s="23">
        <f t="shared" si="5"/>
        <v>31978.799999999999</v>
      </c>
      <c r="J114" s="24"/>
      <c r="K114" s="23"/>
      <c r="L114" s="25"/>
      <c r="M114" s="23"/>
    </row>
    <row r="115" spans="1:13" ht="15" customHeight="1" thickBot="1" x14ac:dyDescent="0.35">
      <c r="A115" s="13">
        <v>66070</v>
      </c>
      <c r="B115" s="67" t="s">
        <v>39</v>
      </c>
      <c r="C115" s="71">
        <v>45582</v>
      </c>
      <c r="D115" s="22">
        <v>774</v>
      </c>
      <c r="E115" s="23">
        <v>32.1</v>
      </c>
      <c r="F115" s="23">
        <v>93.999703308114519</v>
      </c>
      <c r="G115" s="23">
        <f t="shared" si="3"/>
        <v>3017.3904761904764</v>
      </c>
      <c r="H115" s="23">
        <f t="shared" si="4"/>
        <v>150.86952380952383</v>
      </c>
      <c r="I115" s="23">
        <f t="shared" si="5"/>
        <v>3168.26</v>
      </c>
      <c r="J115" s="24"/>
      <c r="K115" s="23"/>
      <c r="L115" s="25"/>
      <c r="M115" s="23"/>
    </row>
    <row r="116" spans="1:13" ht="15" customHeight="1" thickBot="1" x14ac:dyDescent="0.35">
      <c r="A116" s="13">
        <v>66070</v>
      </c>
      <c r="B116" s="67" t="s">
        <v>39</v>
      </c>
      <c r="C116" s="71">
        <v>45582</v>
      </c>
      <c r="D116" s="22">
        <v>777</v>
      </c>
      <c r="E116" s="23">
        <v>293.39999999999998</v>
      </c>
      <c r="F116" s="23">
        <v>94</v>
      </c>
      <c r="G116" s="23">
        <f t="shared" si="3"/>
        <v>27579.599999999999</v>
      </c>
      <c r="H116" s="23">
        <f t="shared" si="4"/>
        <v>1378.98</v>
      </c>
      <c r="I116" s="23">
        <f t="shared" si="5"/>
        <v>28958.579999999998</v>
      </c>
      <c r="J116" s="24"/>
      <c r="K116" s="23"/>
      <c r="L116" s="25"/>
      <c r="M116" s="23"/>
    </row>
    <row r="117" spans="1:13" ht="15" customHeight="1" thickBot="1" x14ac:dyDescent="0.35">
      <c r="A117" s="13">
        <v>66070</v>
      </c>
      <c r="B117" s="67" t="s">
        <v>39</v>
      </c>
      <c r="C117" s="71">
        <v>45582</v>
      </c>
      <c r="D117" s="22">
        <v>778</v>
      </c>
      <c r="E117" s="23">
        <v>291.3</v>
      </c>
      <c r="F117" s="23">
        <v>94.000032694162456</v>
      </c>
      <c r="G117" s="23">
        <f t="shared" si="3"/>
        <v>27382.209523809524</v>
      </c>
      <c r="H117" s="23">
        <f t="shared" si="4"/>
        <v>1369.1104761904762</v>
      </c>
      <c r="I117" s="23">
        <f t="shared" si="5"/>
        <v>28751.32</v>
      </c>
      <c r="J117" s="24"/>
      <c r="K117" s="23"/>
      <c r="L117" s="25"/>
      <c r="M117" s="23"/>
    </row>
    <row r="118" spans="1:13" ht="15" customHeight="1" thickBot="1" x14ac:dyDescent="0.35">
      <c r="A118" s="13">
        <v>66070</v>
      </c>
      <c r="B118" s="67" t="s">
        <v>39</v>
      </c>
      <c r="C118" s="71">
        <v>45583</v>
      </c>
      <c r="D118" s="22">
        <v>784</v>
      </c>
      <c r="E118" s="23">
        <v>296.8</v>
      </c>
      <c r="F118" s="23">
        <v>94</v>
      </c>
      <c r="G118" s="23">
        <f t="shared" si="3"/>
        <v>27899.200000000001</v>
      </c>
      <c r="H118" s="23">
        <f t="shared" si="4"/>
        <v>1394.96</v>
      </c>
      <c r="I118" s="23">
        <f t="shared" si="5"/>
        <v>29294.16</v>
      </c>
      <c r="J118" s="24"/>
      <c r="K118" s="23"/>
      <c r="L118" s="25"/>
      <c r="M118" s="23"/>
    </row>
    <row r="119" spans="1:13" ht="15" customHeight="1" thickBot="1" x14ac:dyDescent="0.35">
      <c r="A119" s="13">
        <v>66070</v>
      </c>
      <c r="B119" s="67" t="s">
        <v>39</v>
      </c>
      <c r="C119" s="71">
        <v>45583</v>
      </c>
      <c r="D119" s="22">
        <v>785</v>
      </c>
      <c r="E119" s="23">
        <v>265.7</v>
      </c>
      <c r="F119" s="23">
        <v>94.000035844221017</v>
      </c>
      <c r="G119" s="23">
        <f t="shared" si="3"/>
        <v>24975.809523809523</v>
      </c>
      <c r="H119" s="23">
        <f t="shared" si="4"/>
        <v>1248.7904761904763</v>
      </c>
      <c r="I119" s="23">
        <f t="shared" si="5"/>
        <v>26224.6</v>
      </c>
      <c r="J119" s="24"/>
      <c r="K119" s="23"/>
      <c r="L119" s="25"/>
      <c r="M119" s="23"/>
    </row>
    <row r="120" spans="1:13" ht="15" customHeight="1" thickBot="1" x14ac:dyDescent="0.35">
      <c r="A120" s="13">
        <v>66070</v>
      </c>
      <c r="B120" s="67" t="s">
        <v>39</v>
      </c>
      <c r="C120" s="71">
        <v>45583</v>
      </c>
      <c r="D120" s="22">
        <v>786</v>
      </c>
      <c r="E120" s="23">
        <v>227</v>
      </c>
      <c r="F120" s="23">
        <v>94.000000000000014</v>
      </c>
      <c r="G120" s="23">
        <f t="shared" si="3"/>
        <v>21338.000000000004</v>
      </c>
      <c r="H120" s="23">
        <f t="shared" si="4"/>
        <v>1066.9000000000003</v>
      </c>
      <c r="I120" s="23">
        <f t="shared" si="5"/>
        <v>22404.900000000005</v>
      </c>
      <c r="J120" s="24"/>
      <c r="K120" s="23"/>
      <c r="L120" s="25"/>
      <c r="M120" s="23"/>
    </row>
    <row r="121" spans="1:13" ht="15" customHeight="1" thickBot="1" x14ac:dyDescent="0.35">
      <c r="A121" s="13">
        <v>66070</v>
      </c>
      <c r="B121" s="67" t="s">
        <v>39</v>
      </c>
      <c r="C121" s="71">
        <v>45584</v>
      </c>
      <c r="D121" s="22">
        <v>789</v>
      </c>
      <c r="E121" s="23">
        <v>269.48</v>
      </c>
      <c r="F121" s="23">
        <v>94.000014136573441</v>
      </c>
      <c r="G121" s="23">
        <f t="shared" si="3"/>
        <v>25331.123809523811</v>
      </c>
      <c r="H121" s="23">
        <f t="shared" si="4"/>
        <v>1266.5561904761907</v>
      </c>
      <c r="I121" s="23">
        <f t="shared" si="5"/>
        <v>26597.68</v>
      </c>
      <c r="J121" s="24"/>
      <c r="K121" s="23"/>
      <c r="L121" s="25"/>
      <c r="M121" s="23"/>
    </row>
    <row r="122" spans="1:13" ht="15" customHeight="1" thickBot="1" x14ac:dyDescent="0.35">
      <c r="A122" s="13">
        <v>66070</v>
      </c>
      <c r="B122" s="67" t="s">
        <v>39</v>
      </c>
      <c r="C122" s="71">
        <v>45584</v>
      </c>
      <c r="D122" s="22">
        <v>790</v>
      </c>
      <c r="E122" s="23">
        <v>269.48</v>
      </c>
      <c r="F122" s="23">
        <v>94.000014136573441</v>
      </c>
      <c r="G122" s="23">
        <f t="shared" si="3"/>
        <v>25331.123809523811</v>
      </c>
      <c r="H122" s="23">
        <f t="shared" si="4"/>
        <v>1266.5561904761907</v>
      </c>
      <c r="I122" s="23">
        <f t="shared" si="5"/>
        <v>26597.68</v>
      </c>
      <c r="J122" s="24"/>
      <c r="K122" s="23"/>
      <c r="L122" s="25"/>
      <c r="M122" s="23"/>
    </row>
    <row r="123" spans="1:13" ht="15" customHeight="1" thickBot="1" x14ac:dyDescent="0.35">
      <c r="A123" s="13">
        <v>66070</v>
      </c>
      <c r="B123" s="67" t="s">
        <v>39</v>
      </c>
      <c r="C123" s="71">
        <v>45584</v>
      </c>
      <c r="D123" s="22">
        <v>792</v>
      </c>
      <c r="E123" s="23">
        <v>244.62</v>
      </c>
      <c r="F123" s="23">
        <v>94.00002335984675</v>
      </c>
      <c r="G123" s="23">
        <f t="shared" si="3"/>
        <v>22994.285714285714</v>
      </c>
      <c r="H123" s="23">
        <f t="shared" si="4"/>
        <v>1149.7142857142858</v>
      </c>
      <c r="I123" s="23">
        <f t="shared" si="5"/>
        <v>24144</v>
      </c>
      <c r="J123" s="24"/>
      <c r="K123" s="23"/>
      <c r="L123" s="25"/>
      <c r="M123" s="23"/>
    </row>
    <row r="124" spans="1:13" ht="15" customHeight="1" thickBot="1" x14ac:dyDescent="0.35">
      <c r="A124" s="13">
        <v>66070</v>
      </c>
      <c r="B124" s="67" t="s">
        <v>39</v>
      </c>
      <c r="C124" s="71">
        <v>45584</v>
      </c>
      <c r="D124" s="22"/>
      <c r="E124" s="23"/>
      <c r="F124" s="23"/>
      <c r="G124" s="23">
        <f t="shared" si="3"/>
        <v>0</v>
      </c>
      <c r="H124" s="23">
        <f t="shared" si="4"/>
        <v>0</v>
      </c>
      <c r="I124" s="23">
        <f t="shared" si="5"/>
        <v>0</v>
      </c>
      <c r="J124" s="24"/>
      <c r="K124" s="23"/>
      <c r="L124" s="25"/>
      <c r="M124" s="23"/>
    </row>
    <row r="125" spans="1:13" ht="15" customHeight="1" thickBot="1" x14ac:dyDescent="0.35">
      <c r="A125" s="13">
        <v>66070</v>
      </c>
      <c r="B125" s="67" t="s">
        <v>39</v>
      </c>
      <c r="C125" s="71">
        <v>45585</v>
      </c>
      <c r="D125" s="22">
        <v>795</v>
      </c>
      <c r="E125" s="23">
        <v>225.65</v>
      </c>
      <c r="F125" s="23">
        <v>94.000021103056767</v>
      </c>
      <c r="G125" s="23">
        <f t="shared" si="3"/>
        <v>21211.10476190476</v>
      </c>
      <c r="H125" s="23">
        <f t="shared" si="4"/>
        <v>1060.5552380952381</v>
      </c>
      <c r="I125" s="23">
        <f t="shared" si="5"/>
        <v>22271.66</v>
      </c>
      <c r="J125" s="24"/>
      <c r="K125" s="23"/>
      <c r="L125" s="25"/>
      <c r="M125" s="23"/>
    </row>
    <row r="126" spans="1:13" ht="15" customHeight="1" thickBot="1" x14ac:dyDescent="0.35">
      <c r="A126" s="13">
        <v>66070</v>
      </c>
      <c r="B126" s="67" t="s">
        <v>39</v>
      </c>
      <c r="C126" s="71">
        <v>45585</v>
      </c>
      <c r="D126" s="22">
        <v>796</v>
      </c>
      <c r="E126" s="23">
        <v>289</v>
      </c>
      <c r="F126" s="23">
        <v>93.999999999999986</v>
      </c>
      <c r="G126" s="23">
        <f t="shared" si="3"/>
        <v>27165.999999999996</v>
      </c>
      <c r="H126" s="23">
        <f t="shared" si="4"/>
        <v>1358.3</v>
      </c>
      <c r="I126" s="23">
        <f t="shared" si="5"/>
        <v>28524.299999999996</v>
      </c>
      <c r="J126" s="24"/>
      <c r="K126" s="23"/>
      <c r="L126" s="25"/>
      <c r="M126" s="23"/>
    </row>
    <row r="127" spans="1:13" ht="15" customHeight="1" thickBot="1" x14ac:dyDescent="0.35">
      <c r="A127" s="13">
        <v>66070</v>
      </c>
      <c r="B127" s="67" t="s">
        <v>39</v>
      </c>
      <c r="C127" s="71">
        <v>45586</v>
      </c>
      <c r="D127" s="22">
        <v>799</v>
      </c>
      <c r="E127" s="23">
        <v>245</v>
      </c>
      <c r="F127" s="23">
        <v>94</v>
      </c>
      <c r="G127" s="23">
        <f t="shared" si="3"/>
        <v>23030</v>
      </c>
      <c r="H127" s="23">
        <f t="shared" si="4"/>
        <v>1151.5</v>
      </c>
      <c r="I127" s="23">
        <f t="shared" si="5"/>
        <v>24181.5</v>
      </c>
      <c r="J127" s="24"/>
      <c r="K127" s="23"/>
      <c r="L127" s="25"/>
      <c r="M127" s="23"/>
    </row>
    <row r="128" spans="1:13" ht="15" customHeight="1" thickBot="1" x14ac:dyDescent="0.35">
      <c r="A128" s="13">
        <v>66070</v>
      </c>
      <c r="B128" s="67" t="s">
        <v>39</v>
      </c>
      <c r="C128" s="71">
        <v>45586</v>
      </c>
      <c r="D128" s="22">
        <v>800</v>
      </c>
      <c r="E128" s="23">
        <v>221.4</v>
      </c>
      <c r="F128" s="23">
        <v>94.000000000000014</v>
      </c>
      <c r="G128" s="23">
        <f t="shared" si="3"/>
        <v>20811.600000000002</v>
      </c>
      <c r="H128" s="23">
        <f t="shared" si="4"/>
        <v>1040.5800000000002</v>
      </c>
      <c r="I128" s="23">
        <f t="shared" si="5"/>
        <v>21852.180000000004</v>
      </c>
      <c r="J128" s="24"/>
      <c r="K128" s="23"/>
      <c r="L128" s="25"/>
      <c r="M128" s="23"/>
    </row>
    <row r="129" spans="1:13" ht="15" customHeight="1" thickBot="1" x14ac:dyDescent="0.35">
      <c r="A129" s="13">
        <v>66070</v>
      </c>
      <c r="B129" s="67" t="s">
        <v>39</v>
      </c>
      <c r="C129" s="71">
        <v>45589</v>
      </c>
      <c r="D129" s="22">
        <v>815</v>
      </c>
      <c r="E129" s="23">
        <v>305.61</v>
      </c>
      <c r="F129" s="23">
        <v>93.999978185705089</v>
      </c>
      <c r="G129" s="23">
        <f t="shared" si="3"/>
        <v>28727.333333333332</v>
      </c>
      <c r="H129" s="23">
        <f t="shared" si="4"/>
        <v>1436.3666666666668</v>
      </c>
      <c r="I129" s="23">
        <f t="shared" si="5"/>
        <v>30163.699999999997</v>
      </c>
      <c r="J129" s="24"/>
      <c r="K129" s="23"/>
      <c r="L129" s="25"/>
      <c r="M129" s="23"/>
    </row>
    <row r="130" spans="1:13" ht="15" customHeight="1" thickBot="1" x14ac:dyDescent="0.35">
      <c r="A130" s="13">
        <v>66070</v>
      </c>
      <c r="B130" s="67" t="s">
        <v>39</v>
      </c>
      <c r="C130" s="71">
        <v>45590</v>
      </c>
      <c r="D130" s="22">
        <v>823</v>
      </c>
      <c r="E130" s="23">
        <v>213.6</v>
      </c>
      <c r="F130" s="23">
        <v>93.999999999999986</v>
      </c>
      <c r="G130" s="23">
        <f t="shared" si="3"/>
        <v>20078.399999999998</v>
      </c>
      <c r="H130" s="23">
        <f t="shared" si="4"/>
        <v>1003.92</v>
      </c>
      <c r="I130" s="23">
        <f t="shared" si="5"/>
        <v>21082.319999999996</v>
      </c>
      <c r="J130" s="24"/>
      <c r="K130" s="23"/>
      <c r="L130" s="25"/>
      <c r="M130" s="23"/>
    </row>
    <row r="131" spans="1:13" ht="15" customHeight="1" thickBot="1" x14ac:dyDescent="0.35">
      <c r="A131" s="13">
        <v>66070</v>
      </c>
      <c r="B131" s="67" t="s">
        <v>39</v>
      </c>
      <c r="C131" s="71">
        <v>45591</v>
      </c>
      <c r="D131" s="22">
        <v>832</v>
      </c>
      <c r="E131" s="23">
        <v>109.85</v>
      </c>
      <c r="F131" s="23">
        <v>110.0000433491558</v>
      </c>
      <c r="G131" s="23">
        <f t="shared" si="3"/>
        <v>12083.504761904764</v>
      </c>
      <c r="H131" s="23">
        <f t="shared" si="4"/>
        <v>604.17523809523823</v>
      </c>
      <c r="I131" s="23">
        <f t="shared" si="5"/>
        <v>12687.680000000002</v>
      </c>
      <c r="J131" s="24"/>
      <c r="K131" s="23"/>
      <c r="L131" s="25"/>
      <c r="M131" s="23"/>
    </row>
    <row r="132" spans="1:13" ht="15" customHeight="1" thickBot="1" x14ac:dyDescent="0.35">
      <c r="A132" s="13">
        <v>66070</v>
      </c>
      <c r="B132" s="67" t="s">
        <v>39</v>
      </c>
      <c r="C132" s="71">
        <v>45591</v>
      </c>
      <c r="D132" s="22">
        <v>833</v>
      </c>
      <c r="E132" s="23">
        <v>53.75</v>
      </c>
      <c r="F132" s="23">
        <v>109.99991140642304</v>
      </c>
      <c r="G132" s="23">
        <f t="shared" si="3"/>
        <v>5912.4952380952382</v>
      </c>
      <c r="H132" s="23">
        <f t="shared" si="4"/>
        <v>295.6247619047619</v>
      </c>
      <c r="I132" s="23">
        <f t="shared" si="5"/>
        <v>6208.12</v>
      </c>
      <c r="J132" s="24"/>
      <c r="K132" s="23"/>
      <c r="L132" s="25"/>
      <c r="M132" s="23"/>
    </row>
    <row r="133" spans="1:13" ht="15" customHeight="1" thickBot="1" x14ac:dyDescent="0.35">
      <c r="A133" s="13">
        <v>66070</v>
      </c>
      <c r="B133" s="67" t="s">
        <v>39</v>
      </c>
      <c r="C133" s="71">
        <v>45591</v>
      </c>
      <c r="D133" s="22">
        <v>834</v>
      </c>
      <c r="E133" s="23">
        <v>52.4</v>
      </c>
      <c r="F133" s="23">
        <v>110</v>
      </c>
      <c r="G133" s="23">
        <f t="shared" si="3"/>
        <v>5764</v>
      </c>
      <c r="H133" s="23">
        <f t="shared" si="4"/>
        <v>288.2</v>
      </c>
      <c r="I133" s="23">
        <f t="shared" si="5"/>
        <v>6052.2</v>
      </c>
      <c r="J133" s="24"/>
      <c r="K133" s="23"/>
      <c r="L133" s="25"/>
      <c r="M133" s="23"/>
    </row>
    <row r="134" spans="1:13" ht="15" customHeight="1" thickBot="1" x14ac:dyDescent="0.35">
      <c r="A134" s="13">
        <v>66070</v>
      </c>
      <c r="B134" s="67" t="s">
        <v>39</v>
      </c>
      <c r="C134" s="71">
        <v>45592</v>
      </c>
      <c r="D134" s="22">
        <v>838</v>
      </c>
      <c r="E134" s="23">
        <v>106.05</v>
      </c>
      <c r="F134" s="23">
        <v>94.000044902449432</v>
      </c>
      <c r="G134" s="23">
        <f t="shared" si="3"/>
        <v>9968.7047619047626</v>
      </c>
      <c r="H134" s="23">
        <f t="shared" si="4"/>
        <v>498.43523809523816</v>
      </c>
      <c r="I134" s="23">
        <f t="shared" si="5"/>
        <v>10467.140000000001</v>
      </c>
      <c r="J134" s="24"/>
      <c r="K134" s="23"/>
      <c r="L134" s="25"/>
      <c r="M134" s="23"/>
    </row>
    <row r="135" spans="1:13" ht="15" customHeight="1" thickBot="1" x14ac:dyDescent="0.35">
      <c r="A135" s="13">
        <v>66070</v>
      </c>
      <c r="B135" s="67" t="s">
        <v>39</v>
      </c>
      <c r="C135" s="71">
        <v>45593</v>
      </c>
      <c r="D135" s="22">
        <v>853</v>
      </c>
      <c r="E135" s="23">
        <v>221</v>
      </c>
      <c r="F135" s="23">
        <v>94</v>
      </c>
      <c r="G135" s="23">
        <f t="shared" si="3"/>
        <v>20774</v>
      </c>
      <c r="H135" s="23">
        <f t="shared" si="4"/>
        <v>1038.7</v>
      </c>
      <c r="I135" s="23">
        <f t="shared" si="5"/>
        <v>21812.7</v>
      </c>
      <c r="J135" s="24"/>
      <c r="K135" s="23"/>
      <c r="L135" s="25"/>
      <c r="M135" s="23"/>
    </row>
    <row r="136" spans="1:13" ht="15" customHeight="1" thickBot="1" x14ac:dyDescent="0.35">
      <c r="A136" s="13">
        <v>66070</v>
      </c>
      <c r="B136" s="67" t="s">
        <v>39</v>
      </c>
      <c r="C136" s="71">
        <v>45594</v>
      </c>
      <c r="D136" s="22">
        <v>866</v>
      </c>
      <c r="E136" s="23">
        <v>264</v>
      </c>
      <c r="F136" s="23">
        <v>94</v>
      </c>
      <c r="G136" s="23">
        <f t="shared" si="3"/>
        <v>24816</v>
      </c>
      <c r="H136" s="23">
        <f t="shared" si="4"/>
        <v>1240.8000000000002</v>
      </c>
      <c r="I136" s="23">
        <f t="shared" si="5"/>
        <v>26056.799999999999</v>
      </c>
      <c r="J136" s="24"/>
      <c r="K136" s="23"/>
      <c r="L136" s="25"/>
      <c r="M136" s="23"/>
    </row>
    <row r="137" spans="1:13" ht="15" customHeight="1" thickBot="1" x14ac:dyDescent="0.35">
      <c r="A137" s="13">
        <v>66070</v>
      </c>
      <c r="B137" s="67" t="s">
        <v>39</v>
      </c>
      <c r="C137" s="71">
        <v>45594</v>
      </c>
      <c r="D137" s="22">
        <v>870</v>
      </c>
      <c r="E137" s="23">
        <v>108.5</v>
      </c>
      <c r="F137" s="23">
        <v>110.0000877770463</v>
      </c>
      <c r="G137" s="23">
        <f t="shared" ref="G137:G147" si="6">E137*F137</f>
        <v>11935.009523809524</v>
      </c>
      <c r="H137" s="23">
        <f t="shared" ref="H137:H147" si="7">G137*5%</f>
        <v>596.75047619047621</v>
      </c>
      <c r="I137" s="23">
        <f t="shared" ref="I137:I147" si="8">G137+H137</f>
        <v>12531.76</v>
      </c>
      <c r="J137" s="24"/>
      <c r="K137" s="23"/>
      <c r="L137" s="25"/>
      <c r="M137" s="23"/>
    </row>
    <row r="138" spans="1:13" ht="15" customHeight="1" thickBot="1" x14ac:dyDescent="0.35">
      <c r="A138" s="13">
        <v>66070</v>
      </c>
      <c r="B138" s="67" t="s">
        <v>39</v>
      </c>
      <c r="C138" s="71">
        <v>45594</v>
      </c>
      <c r="D138" s="22">
        <v>871</v>
      </c>
      <c r="E138" s="23">
        <v>64.05</v>
      </c>
      <c r="F138" s="23">
        <v>110.00007434667856</v>
      </c>
      <c r="G138" s="23">
        <f t="shared" si="6"/>
        <v>7045.5047619047618</v>
      </c>
      <c r="H138" s="23">
        <f t="shared" si="7"/>
        <v>352.27523809523814</v>
      </c>
      <c r="I138" s="23">
        <f t="shared" si="8"/>
        <v>7397.78</v>
      </c>
      <c r="J138" s="24"/>
      <c r="K138" s="23"/>
      <c r="L138" s="25"/>
      <c r="M138" s="23"/>
    </row>
    <row r="139" spans="1:13" ht="15" customHeight="1" thickBot="1" x14ac:dyDescent="0.35">
      <c r="A139" s="13">
        <v>66070</v>
      </c>
      <c r="B139" s="67" t="s">
        <v>39</v>
      </c>
      <c r="C139" s="71">
        <v>45594</v>
      </c>
      <c r="D139" s="22">
        <v>872</v>
      </c>
      <c r="E139" s="23">
        <v>60.3</v>
      </c>
      <c r="F139" s="23">
        <v>109.99984205954358</v>
      </c>
      <c r="G139" s="23">
        <f t="shared" si="6"/>
        <v>6632.9904761904772</v>
      </c>
      <c r="H139" s="23">
        <f t="shared" si="7"/>
        <v>331.64952380952388</v>
      </c>
      <c r="I139" s="23">
        <f t="shared" si="8"/>
        <v>6964.6400000000012</v>
      </c>
      <c r="J139" s="24"/>
      <c r="K139" s="23"/>
      <c r="L139" s="25"/>
      <c r="M139" s="23"/>
    </row>
    <row r="140" spans="1:13" ht="15" customHeight="1" thickBot="1" x14ac:dyDescent="0.35">
      <c r="A140" s="13">
        <v>66070</v>
      </c>
      <c r="B140" s="67" t="s">
        <v>39</v>
      </c>
      <c r="C140" s="71">
        <v>45594</v>
      </c>
      <c r="D140" s="22">
        <v>873</v>
      </c>
      <c r="E140" s="23">
        <v>58.9</v>
      </c>
      <c r="F140" s="23">
        <v>110.00016169455898</v>
      </c>
      <c r="G140" s="23">
        <f t="shared" si="6"/>
        <v>6479.0095238095237</v>
      </c>
      <c r="H140" s="23">
        <f t="shared" si="7"/>
        <v>323.95047619047619</v>
      </c>
      <c r="I140" s="23">
        <f t="shared" si="8"/>
        <v>6802.96</v>
      </c>
      <c r="J140" s="24"/>
      <c r="K140" s="23"/>
      <c r="L140" s="25"/>
      <c r="M140" s="23"/>
    </row>
    <row r="141" spans="1:13" ht="15" customHeight="1" thickBot="1" x14ac:dyDescent="0.35">
      <c r="A141" s="13">
        <v>66070</v>
      </c>
      <c r="B141" s="67" t="s">
        <v>39</v>
      </c>
      <c r="C141" s="71">
        <v>45594</v>
      </c>
      <c r="D141" s="22">
        <v>874</v>
      </c>
      <c r="E141" s="23">
        <v>58.6</v>
      </c>
      <c r="F141" s="23">
        <v>110.00000000000001</v>
      </c>
      <c r="G141" s="23">
        <f t="shared" si="6"/>
        <v>6446.0000000000009</v>
      </c>
      <c r="H141" s="23">
        <f t="shared" si="7"/>
        <v>322.30000000000007</v>
      </c>
      <c r="I141" s="23">
        <f t="shared" si="8"/>
        <v>6768.3000000000011</v>
      </c>
      <c r="J141" s="24"/>
      <c r="K141" s="23"/>
      <c r="L141" s="25"/>
      <c r="M141" s="23"/>
    </row>
    <row r="142" spans="1:13" ht="15" customHeight="1" thickBot="1" x14ac:dyDescent="0.35">
      <c r="A142" s="13">
        <v>66070</v>
      </c>
      <c r="B142" s="67" t="s">
        <v>39</v>
      </c>
      <c r="C142" s="71">
        <v>45594</v>
      </c>
      <c r="D142" s="22">
        <v>875</v>
      </c>
      <c r="E142" s="23">
        <v>58.55</v>
      </c>
      <c r="F142" s="23">
        <v>109.99991866943191</v>
      </c>
      <c r="G142" s="23">
        <f t="shared" si="6"/>
        <v>6440.4952380952382</v>
      </c>
      <c r="H142" s="23">
        <f t="shared" si="7"/>
        <v>322.02476190476193</v>
      </c>
      <c r="I142" s="23">
        <f t="shared" si="8"/>
        <v>6762.52</v>
      </c>
      <c r="J142" s="24"/>
      <c r="K142" s="23"/>
      <c r="L142" s="25"/>
      <c r="M142" s="23"/>
    </row>
    <row r="143" spans="1:13" ht="15" customHeight="1" thickBot="1" x14ac:dyDescent="0.35">
      <c r="A143" s="13">
        <v>66070</v>
      </c>
      <c r="B143" s="67" t="s">
        <v>39</v>
      </c>
      <c r="C143" s="71">
        <v>45594</v>
      </c>
      <c r="D143" s="22">
        <v>876</v>
      </c>
      <c r="E143" s="23">
        <v>55.9</v>
      </c>
      <c r="F143" s="23">
        <v>109.99982962773662</v>
      </c>
      <c r="G143" s="23">
        <f t="shared" si="6"/>
        <v>6148.9904761904763</v>
      </c>
      <c r="H143" s="23">
        <f t="shared" si="7"/>
        <v>307.44952380952384</v>
      </c>
      <c r="I143" s="23">
        <f t="shared" si="8"/>
        <v>6456.4400000000005</v>
      </c>
      <c r="J143" s="24"/>
      <c r="K143" s="23"/>
      <c r="L143" s="25"/>
      <c r="M143" s="23"/>
    </row>
    <row r="144" spans="1:13" ht="15" customHeight="1" thickBot="1" x14ac:dyDescent="0.35">
      <c r="A144" s="13">
        <v>66070</v>
      </c>
      <c r="B144" s="67" t="s">
        <v>39</v>
      </c>
      <c r="C144" s="71">
        <v>45594</v>
      </c>
      <c r="D144" s="22">
        <v>877</v>
      </c>
      <c r="E144" s="23">
        <v>51.8</v>
      </c>
      <c r="F144" s="23">
        <v>110</v>
      </c>
      <c r="G144" s="23">
        <f t="shared" si="6"/>
        <v>5698</v>
      </c>
      <c r="H144" s="23">
        <f t="shared" si="7"/>
        <v>284.90000000000003</v>
      </c>
      <c r="I144" s="23">
        <f t="shared" si="8"/>
        <v>5982.9</v>
      </c>
      <c r="J144" s="24"/>
      <c r="K144" s="23"/>
      <c r="L144" s="25"/>
      <c r="M144" s="23"/>
    </row>
    <row r="145" spans="1:13" ht="15" customHeight="1" thickBot="1" x14ac:dyDescent="0.35">
      <c r="A145" s="13">
        <v>66070</v>
      </c>
      <c r="B145" s="67" t="s">
        <v>39</v>
      </c>
      <c r="C145" s="71">
        <v>45594</v>
      </c>
      <c r="D145" s="22">
        <v>878</v>
      </c>
      <c r="E145" s="23">
        <v>51.4</v>
      </c>
      <c r="F145" s="23">
        <v>110</v>
      </c>
      <c r="G145" s="23">
        <f t="shared" si="6"/>
        <v>5654</v>
      </c>
      <c r="H145" s="23">
        <f t="shared" si="7"/>
        <v>282.7</v>
      </c>
      <c r="I145" s="23">
        <f t="shared" si="8"/>
        <v>5936.7</v>
      </c>
      <c r="J145" s="24"/>
      <c r="K145" s="23"/>
      <c r="L145" s="25"/>
      <c r="M145" s="23"/>
    </row>
    <row r="146" spans="1:13" ht="15" customHeight="1" thickBot="1" x14ac:dyDescent="0.35">
      <c r="A146" s="13">
        <v>66070</v>
      </c>
      <c r="B146" s="67" t="s">
        <v>39</v>
      </c>
      <c r="C146" s="71">
        <v>45595</v>
      </c>
      <c r="D146" s="22">
        <v>881</v>
      </c>
      <c r="E146" s="23">
        <v>500.75</v>
      </c>
      <c r="F146" s="23">
        <v>93.999990490454792</v>
      </c>
      <c r="G146" s="23">
        <f t="shared" si="6"/>
        <v>47070.495238095238</v>
      </c>
      <c r="H146" s="23">
        <f t="shared" si="7"/>
        <v>2353.5247619047618</v>
      </c>
      <c r="I146" s="23">
        <f t="shared" si="8"/>
        <v>49424.02</v>
      </c>
      <c r="J146" s="24"/>
      <c r="K146" s="23"/>
      <c r="L146" s="25"/>
      <c r="M146" s="23"/>
    </row>
    <row r="147" spans="1:13" ht="15" customHeight="1" thickBot="1" x14ac:dyDescent="0.35">
      <c r="A147" s="13">
        <v>66070</v>
      </c>
      <c r="B147" s="67" t="s">
        <v>39</v>
      </c>
      <c r="C147" s="71">
        <v>45595</v>
      </c>
      <c r="D147" s="22">
        <v>882</v>
      </c>
      <c r="E147" s="23">
        <v>57.2</v>
      </c>
      <c r="F147" s="23">
        <v>110</v>
      </c>
      <c r="G147" s="23">
        <f t="shared" si="6"/>
        <v>6292</v>
      </c>
      <c r="H147" s="23">
        <f t="shared" si="7"/>
        <v>314.60000000000002</v>
      </c>
      <c r="I147" s="23">
        <f t="shared" si="8"/>
        <v>6606.6</v>
      </c>
      <c r="J147" s="24"/>
      <c r="K147" s="23"/>
      <c r="L147" s="25"/>
      <c r="M147" s="23"/>
    </row>
    <row r="148" spans="1:13" ht="15" customHeight="1" thickBot="1" x14ac:dyDescent="0.35">
      <c r="A148" s="13">
        <v>66070</v>
      </c>
      <c r="B148" s="66" t="s">
        <v>25</v>
      </c>
      <c r="C148" s="71"/>
      <c r="D148" s="22"/>
      <c r="E148" s="23"/>
      <c r="F148" s="23"/>
      <c r="G148" s="23"/>
      <c r="H148" s="23"/>
      <c r="I148" s="23"/>
      <c r="J148" s="60"/>
      <c r="K148" s="23"/>
      <c r="L148" s="25"/>
      <c r="M148" s="23"/>
    </row>
    <row r="149" spans="1:13" ht="15" customHeight="1" thickBot="1" x14ac:dyDescent="0.35">
      <c r="A149" s="13">
        <v>66070</v>
      </c>
      <c r="B149" s="67" t="s">
        <v>39</v>
      </c>
      <c r="C149" s="72"/>
      <c r="D149" s="32"/>
      <c r="E149" s="33"/>
      <c r="F149" s="33"/>
      <c r="G149" s="33"/>
      <c r="H149" s="33"/>
      <c r="I149" s="33"/>
      <c r="J149" s="61"/>
      <c r="K149" s="33"/>
      <c r="L149" s="34"/>
      <c r="M149" s="23"/>
    </row>
    <row r="150" spans="1:13" ht="15" customHeight="1" thickBot="1" x14ac:dyDescent="0.35">
      <c r="A150" s="13">
        <v>66070</v>
      </c>
      <c r="B150" s="67" t="s">
        <v>39</v>
      </c>
      <c r="C150" s="73">
        <v>45628</v>
      </c>
      <c r="D150" s="32">
        <v>1015</v>
      </c>
      <c r="E150" s="35">
        <v>313.55</v>
      </c>
      <c r="F150" s="33">
        <v>94</v>
      </c>
      <c r="G150" s="33">
        <f>E150*F150</f>
        <v>29473.7</v>
      </c>
      <c r="H150" s="33">
        <f>G150*5%</f>
        <v>1473.6850000000002</v>
      </c>
      <c r="I150" s="33">
        <f>G150+H150</f>
        <v>30947.385000000002</v>
      </c>
      <c r="J150" s="30"/>
      <c r="K150" s="33"/>
      <c r="L150" s="34"/>
      <c r="M150" s="23"/>
    </row>
    <row r="151" spans="1:13" ht="15" customHeight="1" thickBot="1" x14ac:dyDescent="0.35">
      <c r="A151" s="13">
        <v>66070</v>
      </c>
      <c r="B151" s="67" t="s">
        <v>39</v>
      </c>
      <c r="C151" s="73">
        <v>45628</v>
      </c>
      <c r="D151" s="32">
        <v>1016</v>
      </c>
      <c r="E151" s="35">
        <v>326</v>
      </c>
      <c r="F151" s="33">
        <v>94</v>
      </c>
      <c r="G151" s="33">
        <f t="shared" ref="G151:G180" si="9">E151*F151</f>
        <v>30644</v>
      </c>
      <c r="H151" s="33">
        <f t="shared" ref="H151:H180" si="10">G151*5%</f>
        <v>1532.2</v>
      </c>
      <c r="I151" s="33">
        <f t="shared" ref="I151:I180" si="11">G151+H151</f>
        <v>32176.2</v>
      </c>
      <c r="J151" s="30"/>
      <c r="K151" s="33"/>
      <c r="L151" s="34"/>
      <c r="M151" s="23"/>
    </row>
    <row r="152" spans="1:13" ht="15" customHeight="1" thickBot="1" x14ac:dyDescent="0.35">
      <c r="A152" s="13">
        <v>66070</v>
      </c>
      <c r="B152" s="67" t="s">
        <v>39</v>
      </c>
      <c r="C152" s="73">
        <v>45628</v>
      </c>
      <c r="D152" s="32">
        <v>1017</v>
      </c>
      <c r="E152" s="35">
        <v>275</v>
      </c>
      <c r="F152" s="33">
        <v>110</v>
      </c>
      <c r="G152" s="33">
        <f t="shared" si="9"/>
        <v>30250</v>
      </c>
      <c r="H152" s="33">
        <f t="shared" si="10"/>
        <v>1512.5</v>
      </c>
      <c r="I152" s="33">
        <f t="shared" si="11"/>
        <v>31762.5</v>
      </c>
      <c r="J152" s="30"/>
      <c r="K152" s="33"/>
      <c r="L152" s="34"/>
      <c r="M152" s="23"/>
    </row>
    <row r="153" spans="1:13" ht="15" customHeight="1" thickBot="1" x14ac:dyDescent="0.35">
      <c r="A153" s="13">
        <v>66070</v>
      </c>
      <c r="B153" s="67" t="s">
        <v>39</v>
      </c>
      <c r="C153" s="73">
        <v>45628</v>
      </c>
      <c r="D153" s="32">
        <v>1018</v>
      </c>
      <c r="E153" s="35">
        <v>276.5</v>
      </c>
      <c r="F153" s="33">
        <v>110</v>
      </c>
      <c r="G153" s="33">
        <f t="shared" si="9"/>
        <v>30415</v>
      </c>
      <c r="H153" s="33">
        <f t="shared" si="10"/>
        <v>1520.75</v>
      </c>
      <c r="I153" s="33">
        <f t="shared" si="11"/>
        <v>31935.75</v>
      </c>
      <c r="J153" s="30"/>
      <c r="K153" s="33"/>
      <c r="L153" s="34"/>
      <c r="M153" s="23"/>
    </row>
    <row r="154" spans="1:13" ht="15" customHeight="1" thickBot="1" x14ac:dyDescent="0.35">
      <c r="A154" s="13">
        <v>66070</v>
      </c>
      <c r="B154" s="67" t="s">
        <v>39</v>
      </c>
      <c r="C154" s="73">
        <v>45629</v>
      </c>
      <c r="D154" s="32">
        <v>1029</v>
      </c>
      <c r="E154" s="35">
        <v>342.9</v>
      </c>
      <c r="F154" s="33">
        <v>94</v>
      </c>
      <c r="G154" s="33">
        <f t="shared" si="9"/>
        <v>32232.6</v>
      </c>
      <c r="H154" s="33">
        <f t="shared" si="10"/>
        <v>1611.63</v>
      </c>
      <c r="I154" s="33">
        <f t="shared" si="11"/>
        <v>33844.229999999996</v>
      </c>
      <c r="J154" s="30"/>
      <c r="K154" s="33"/>
      <c r="L154" s="34"/>
      <c r="M154" s="23"/>
    </row>
    <row r="155" spans="1:13" ht="15" customHeight="1" thickBot="1" x14ac:dyDescent="0.35">
      <c r="A155" s="13">
        <v>66070</v>
      </c>
      <c r="B155" s="67" t="s">
        <v>39</v>
      </c>
      <c r="C155" s="73">
        <v>45629</v>
      </c>
      <c r="D155" s="32">
        <v>1030</v>
      </c>
      <c r="E155" s="35">
        <v>279.89999999999998</v>
      </c>
      <c r="F155" s="33">
        <v>110</v>
      </c>
      <c r="G155" s="33">
        <f t="shared" si="9"/>
        <v>30788.999999999996</v>
      </c>
      <c r="H155" s="33">
        <f t="shared" si="10"/>
        <v>1539.4499999999998</v>
      </c>
      <c r="I155" s="33">
        <f t="shared" si="11"/>
        <v>32328.449999999997</v>
      </c>
      <c r="J155" s="30"/>
      <c r="K155" s="33"/>
      <c r="L155" s="34"/>
      <c r="M155" s="23"/>
    </row>
    <row r="156" spans="1:13" ht="15" customHeight="1" thickBot="1" x14ac:dyDescent="0.35">
      <c r="A156" s="13">
        <v>66070</v>
      </c>
      <c r="B156" s="67" t="s">
        <v>39</v>
      </c>
      <c r="C156" s="73">
        <v>45630</v>
      </c>
      <c r="D156" s="32">
        <v>1042</v>
      </c>
      <c r="E156" s="35">
        <v>352.7</v>
      </c>
      <c r="F156" s="33">
        <v>94</v>
      </c>
      <c r="G156" s="33">
        <f t="shared" si="9"/>
        <v>33153.799999999996</v>
      </c>
      <c r="H156" s="33">
        <f t="shared" si="10"/>
        <v>1657.6899999999998</v>
      </c>
      <c r="I156" s="33">
        <f t="shared" si="11"/>
        <v>34811.49</v>
      </c>
      <c r="J156" s="30"/>
      <c r="K156" s="33"/>
      <c r="L156" s="34"/>
      <c r="M156" s="23"/>
    </row>
    <row r="157" spans="1:13" ht="15" customHeight="1" thickBot="1" x14ac:dyDescent="0.35">
      <c r="A157" s="13">
        <v>66070</v>
      </c>
      <c r="B157" s="67" t="s">
        <v>39</v>
      </c>
      <c r="C157" s="73">
        <v>45630</v>
      </c>
      <c r="D157" s="32">
        <v>1043</v>
      </c>
      <c r="E157" s="35">
        <v>289.5</v>
      </c>
      <c r="F157" s="33">
        <v>110</v>
      </c>
      <c r="G157" s="33">
        <f t="shared" si="9"/>
        <v>31845</v>
      </c>
      <c r="H157" s="33">
        <f t="shared" si="10"/>
        <v>1592.25</v>
      </c>
      <c r="I157" s="33">
        <f t="shared" si="11"/>
        <v>33437.25</v>
      </c>
      <c r="J157" s="30"/>
      <c r="K157" s="33"/>
      <c r="L157" s="34"/>
      <c r="M157" s="23"/>
    </row>
    <row r="158" spans="1:13" ht="15" customHeight="1" thickBot="1" x14ac:dyDescent="0.35">
      <c r="A158" s="13">
        <v>66070</v>
      </c>
      <c r="B158" s="67" t="s">
        <v>39</v>
      </c>
      <c r="C158" s="73">
        <v>45631</v>
      </c>
      <c r="D158" s="32">
        <v>1052</v>
      </c>
      <c r="E158" s="35">
        <v>354.35</v>
      </c>
      <c r="F158" s="33">
        <v>94</v>
      </c>
      <c r="G158" s="33">
        <f t="shared" si="9"/>
        <v>33308.9</v>
      </c>
      <c r="H158" s="33">
        <f t="shared" si="10"/>
        <v>1665.4450000000002</v>
      </c>
      <c r="I158" s="33">
        <f t="shared" si="11"/>
        <v>34974.345000000001</v>
      </c>
      <c r="J158" s="30"/>
      <c r="K158" s="33"/>
      <c r="L158" s="34"/>
      <c r="M158" s="23"/>
    </row>
    <row r="159" spans="1:13" ht="15" customHeight="1" thickBot="1" x14ac:dyDescent="0.35">
      <c r="A159" s="13">
        <v>66070</v>
      </c>
      <c r="B159" s="67" t="s">
        <v>39</v>
      </c>
      <c r="C159" s="73">
        <v>45631</v>
      </c>
      <c r="D159" s="32">
        <v>1053</v>
      </c>
      <c r="E159" s="35">
        <v>292.35000000000002</v>
      </c>
      <c r="F159" s="33">
        <v>110</v>
      </c>
      <c r="G159" s="33">
        <f t="shared" si="9"/>
        <v>32158.500000000004</v>
      </c>
      <c r="H159" s="33">
        <f t="shared" si="10"/>
        <v>1607.9250000000002</v>
      </c>
      <c r="I159" s="33">
        <f t="shared" si="11"/>
        <v>33766.425000000003</v>
      </c>
      <c r="J159" s="30"/>
      <c r="K159" s="33"/>
      <c r="L159" s="34"/>
      <c r="M159" s="23"/>
    </row>
    <row r="160" spans="1:13" ht="15" customHeight="1" thickBot="1" x14ac:dyDescent="0.35">
      <c r="A160" s="13">
        <v>66070</v>
      </c>
      <c r="B160" s="67" t="s">
        <v>39</v>
      </c>
      <c r="C160" s="73">
        <v>45632</v>
      </c>
      <c r="D160" s="32">
        <v>1067</v>
      </c>
      <c r="E160" s="35">
        <v>362.05</v>
      </c>
      <c r="F160" s="33">
        <v>94</v>
      </c>
      <c r="G160" s="33">
        <f t="shared" si="9"/>
        <v>34032.700000000004</v>
      </c>
      <c r="H160" s="33">
        <f t="shared" si="10"/>
        <v>1701.6350000000002</v>
      </c>
      <c r="I160" s="33">
        <f t="shared" si="11"/>
        <v>35734.335000000006</v>
      </c>
      <c r="J160" s="30"/>
      <c r="K160" s="33"/>
      <c r="L160" s="34"/>
      <c r="M160" s="23"/>
    </row>
    <row r="161" spans="1:13" ht="15" customHeight="1" thickBot="1" x14ac:dyDescent="0.35">
      <c r="A161" s="13">
        <v>66070</v>
      </c>
      <c r="B161" s="67" t="s">
        <v>39</v>
      </c>
      <c r="C161" s="73">
        <v>45632</v>
      </c>
      <c r="D161" s="32">
        <v>1068</v>
      </c>
      <c r="E161" s="35">
        <v>289.7</v>
      </c>
      <c r="F161" s="33">
        <v>110</v>
      </c>
      <c r="G161" s="33">
        <f t="shared" si="9"/>
        <v>31867</v>
      </c>
      <c r="H161" s="33">
        <f t="shared" si="10"/>
        <v>1593.3500000000001</v>
      </c>
      <c r="I161" s="33">
        <f t="shared" si="11"/>
        <v>33460.35</v>
      </c>
      <c r="J161" s="30"/>
      <c r="K161" s="33"/>
      <c r="L161" s="34"/>
      <c r="M161" s="23"/>
    </row>
    <row r="162" spans="1:13" ht="15" customHeight="1" thickBot="1" x14ac:dyDescent="0.35">
      <c r="A162" s="13">
        <v>66070</v>
      </c>
      <c r="B162" s="67" t="s">
        <v>39</v>
      </c>
      <c r="C162" s="73">
        <v>45633</v>
      </c>
      <c r="D162" s="32">
        <v>1078</v>
      </c>
      <c r="E162" s="35">
        <v>362.7</v>
      </c>
      <c r="F162" s="33">
        <v>94</v>
      </c>
      <c r="G162" s="33">
        <f t="shared" si="9"/>
        <v>34093.799999999996</v>
      </c>
      <c r="H162" s="33">
        <f t="shared" si="10"/>
        <v>1704.6899999999998</v>
      </c>
      <c r="I162" s="33">
        <f t="shared" si="11"/>
        <v>35798.49</v>
      </c>
      <c r="J162" s="30"/>
      <c r="K162" s="33"/>
      <c r="L162" s="34"/>
      <c r="M162" s="23"/>
    </row>
    <row r="163" spans="1:13" ht="15" customHeight="1" thickBot="1" x14ac:dyDescent="0.35">
      <c r="A163" s="13">
        <v>66070</v>
      </c>
      <c r="B163" s="67" t="s">
        <v>39</v>
      </c>
      <c r="C163" s="73">
        <v>45633</v>
      </c>
      <c r="D163" s="32">
        <v>1079</v>
      </c>
      <c r="E163" s="35">
        <v>299.10000000000002</v>
      </c>
      <c r="F163" s="33">
        <v>110</v>
      </c>
      <c r="G163" s="33">
        <f t="shared" si="9"/>
        <v>32901</v>
      </c>
      <c r="H163" s="33">
        <f t="shared" si="10"/>
        <v>1645.0500000000002</v>
      </c>
      <c r="I163" s="33">
        <f t="shared" si="11"/>
        <v>34546.050000000003</v>
      </c>
      <c r="J163" s="30"/>
      <c r="K163" s="33"/>
      <c r="L163" s="34"/>
      <c r="M163" s="23"/>
    </row>
    <row r="164" spans="1:13" ht="15" customHeight="1" thickBot="1" x14ac:dyDescent="0.35">
      <c r="A164" s="13">
        <v>66070</v>
      </c>
      <c r="B164" s="67" t="s">
        <v>39</v>
      </c>
      <c r="C164" s="73">
        <v>45634</v>
      </c>
      <c r="D164" s="32">
        <v>1090</v>
      </c>
      <c r="E164" s="35">
        <v>396.9</v>
      </c>
      <c r="F164" s="33">
        <v>94</v>
      </c>
      <c r="G164" s="33">
        <f t="shared" si="9"/>
        <v>37308.6</v>
      </c>
      <c r="H164" s="33">
        <f t="shared" si="10"/>
        <v>1865.43</v>
      </c>
      <c r="I164" s="33">
        <f t="shared" si="11"/>
        <v>39174.03</v>
      </c>
      <c r="J164" s="30"/>
      <c r="K164" s="33"/>
      <c r="L164" s="34"/>
      <c r="M164" s="23"/>
    </row>
    <row r="165" spans="1:13" ht="15" customHeight="1" thickBot="1" x14ac:dyDescent="0.35">
      <c r="A165" s="13">
        <v>66070</v>
      </c>
      <c r="B165" s="67" t="s">
        <v>39</v>
      </c>
      <c r="C165" s="73">
        <v>45634</v>
      </c>
      <c r="D165" s="32">
        <v>1091</v>
      </c>
      <c r="E165" s="35">
        <v>300</v>
      </c>
      <c r="F165" s="33">
        <v>110</v>
      </c>
      <c r="G165" s="33">
        <f t="shared" si="9"/>
        <v>33000</v>
      </c>
      <c r="H165" s="33">
        <f t="shared" si="10"/>
        <v>1650</v>
      </c>
      <c r="I165" s="33">
        <f t="shared" si="11"/>
        <v>34650</v>
      </c>
      <c r="J165" s="30"/>
      <c r="K165" s="33"/>
      <c r="L165" s="34"/>
      <c r="M165" s="23"/>
    </row>
    <row r="166" spans="1:13" ht="15" customHeight="1" thickBot="1" x14ac:dyDescent="0.35">
      <c r="A166" s="13">
        <v>66070</v>
      </c>
      <c r="B166" s="67" t="s">
        <v>39</v>
      </c>
      <c r="C166" s="73">
        <v>45635</v>
      </c>
      <c r="D166" s="32">
        <v>1100</v>
      </c>
      <c r="E166" s="35">
        <v>409.4</v>
      </c>
      <c r="F166" s="33">
        <v>94</v>
      </c>
      <c r="G166" s="33">
        <f t="shared" si="9"/>
        <v>38483.599999999999</v>
      </c>
      <c r="H166" s="33">
        <f t="shared" si="10"/>
        <v>1924.18</v>
      </c>
      <c r="I166" s="33">
        <f t="shared" si="11"/>
        <v>40407.78</v>
      </c>
      <c r="J166" s="30"/>
      <c r="K166" s="33"/>
      <c r="L166" s="34"/>
      <c r="M166" s="23"/>
    </row>
    <row r="167" spans="1:13" ht="15" customHeight="1" thickBot="1" x14ac:dyDescent="0.35">
      <c r="A167" s="13">
        <v>66070</v>
      </c>
      <c r="B167" s="67" t="s">
        <v>39</v>
      </c>
      <c r="C167" s="73">
        <v>45635</v>
      </c>
      <c r="D167" s="32">
        <v>1101</v>
      </c>
      <c r="E167" s="35">
        <v>300</v>
      </c>
      <c r="F167" s="33">
        <v>110</v>
      </c>
      <c r="G167" s="33">
        <f t="shared" si="9"/>
        <v>33000</v>
      </c>
      <c r="H167" s="33">
        <f t="shared" si="10"/>
        <v>1650</v>
      </c>
      <c r="I167" s="33">
        <f t="shared" si="11"/>
        <v>34650</v>
      </c>
      <c r="J167" s="30"/>
      <c r="K167" s="33"/>
      <c r="L167" s="34"/>
      <c r="M167" s="23"/>
    </row>
    <row r="168" spans="1:13" ht="15" customHeight="1" thickBot="1" x14ac:dyDescent="0.35">
      <c r="A168" s="13">
        <v>66070</v>
      </c>
      <c r="B168" s="67" t="s">
        <v>39</v>
      </c>
      <c r="C168" s="73">
        <v>45636</v>
      </c>
      <c r="D168" s="32">
        <v>1111</v>
      </c>
      <c r="E168" s="35">
        <v>347.87</v>
      </c>
      <c r="F168" s="33">
        <v>94</v>
      </c>
      <c r="G168" s="33">
        <f t="shared" si="9"/>
        <v>32699.78</v>
      </c>
      <c r="H168" s="33">
        <f t="shared" si="10"/>
        <v>1634.989</v>
      </c>
      <c r="I168" s="33">
        <f t="shared" si="11"/>
        <v>34334.769</v>
      </c>
      <c r="J168" s="30"/>
      <c r="K168" s="33"/>
      <c r="L168" s="34"/>
      <c r="M168" s="23"/>
    </row>
    <row r="169" spans="1:13" ht="15" customHeight="1" thickBot="1" x14ac:dyDescent="0.35">
      <c r="A169" s="13">
        <v>66070</v>
      </c>
      <c r="B169" s="67" t="s">
        <v>39</v>
      </c>
      <c r="C169" s="73">
        <v>45636</v>
      </c>
      <c r="D169" s="32">
        <v>1112</v>
      </c>
      <c r="E169" s="35">
        <v>367.15</v>
      </c>
      <c r="F169" s="33">
        <v>110</v>
      </c>
      <c r="G169" s="33">
        <f t="shared" si="9"/>
        <v>40386.5</v>
      </c>
      <c r="H169" s="33">
        <f t="shared" si="10"/>
        <v>2019.325</v>
      </c>
      <c r="I169" s="33">
        <f t="shared" si="11"/>
        <v>42405.824999999997</v>
      </c>
      <c r="J169" s="30"/>
      <c r="K169" s="33"/>
      <c r="L169" s="34"/>
      <c r="M169" s="23"/>
    </row>
    <row r="170" spans="1:13" ht="15" customHeight="1" thickBot="1" x14ac:dyDescent="0.35">
      <c r="A170" s="13">
        <v>66070</v>
      </c>
      <c r="B170" s="67" t="s">
        <v>39</v>
      </c>
      <c r="C170" s="73">
        <v>45637</v>
      </c>
      <c r="D170" s="32">
        <v>1122</v>
      </c>
      <c r="E170" s="35">
        <v>412.75</v>
      </c>
      <c r="F170" s="33">
        <v>94</v>
      </c>
      <c r="G170" s="33">
        <f t="shared" si="9"/>
        <v>38798.5</v>
      </c>
      <c r="H170" s="33">
        <f t="shared" si="10"/>
        <v>1939.9250000000002</v>
      </c>
      <c r="I170" s="33">
        <f t="shared" si="11"/>
        <v>40738.425000000003</v>
      </c>
      <c r="J170" s="30"/>
      <c r="K170" s="33"/>
      <c r="L170" s="34"/>
      <c r="M170" s="23"/>
    </row>
    <row r="171" spans="1:13" ht="15" customHeight="1" thickBot="1" x14ac:dyDescent="0.35">
      <c r="A171" s="13">
        <v>66070</v>
      </c>
      <c r="B171" s="67" t="s">
        <v>39</v>
      </c>
      <c r="C171" s="73">
        <v>45637</v>
      </c>
      <c r="D171" s="32">
        <v>1123</v>
      </c>
      <c r="E171" s="35">
        <v>300</v>
      </c>
      <c r="F171" s="33">
        <v>110</v>
      </c>
      <c r="G171" s="33">
        <f t="shared" si="9"/>
        <v>33000</v>
      </c>
      <c r="H171" s="33">
        <f t="shared" si="10"/>
        <v>1650</v>
      </c>
      <c r="I171" s="33">
        <f t="shared" si="11"/>
        <v>34650</v>
      </c>
      <c r="J171" s="30"/>
      <c r="K171" s="33"/>
      <c r="L171" s="34"/>
      <c r="M171" s="23"/>
    </row>
    <row r="172" spans="1:13" ht="15" customHeight="1" thickBot="1" x14ac:dyDescent="0.35">
      <c r="A172" s="13">
        <v>66070</v>
      </c>
      <c r="B172" s="67" t="s">
        <v>39</v>
      </c>
      <c r="C172" s="73">
        <v>45638</v>
      </c>
      <c r="D172" s="32">
        <v>1133</v>
      </c>
      <c r="E172" s="35">
        <v>252.2</v>
      </c>
      <c r="F172" s="33">
        <v>94</v>
      </c>
      <c r="G172" s="33">
        <f t="shared" si="9"/>
        <v>23706.799999999999</v>
      </c>
      <c r="H172" s="33">
        <f t="shared" si="10"/>
        <v>1185.3399999999999</v>
      </c>
      <c r="I172" s="33">
        <f t="shared" si="11"/>
        <v>24892.14</v>
      </c>
      <c r="J172" s="30"/>
      <c r="K172" s="33"/>
      <c r="L172" s="34"/>
      <c r="M172" s="23"/>
    </row>
    <row r="173" spans="1:13" ht="15" customHeight="1" thickBot="1" x14ac:dyDescent="0.35">
      <c r="A173" s="13">
        <v>66070</v>
      </c>
      <c r="B173" s="67" t="s">
        <v>39</v>
      </c>
      <c r="C173" s="73">
        <v>45638</v>
      </c>
      <c r="D173" s="32">
        <v>1134</v>
      </c>
      <c r="E173" s="35">
        <v>300</v>
      </c>
      <c r="F173" s="33">
        <v>110</v>
      </c>
      <c r="G173" s="33">
        <f t="shared" si="9"/>
        <v>33000</v>
      </c>
      <c r="H173" s="33">
        <f t="shared" si="10"/>
        <v>1650</v>
      </c>
      <c r="I173" s="33">
        <f t="shared" si="11"/>
        <v>34650</v>
      </c>
      <c r="J173" s="30"/>
      <c r="K173" s="33"/>
      <c r="L173" s="34"/>
      <c r="M173" s="23"/>
    </row>
    <row r="174" spans="1:13" ht="15" customHeight="1" thickBot="1" x14ac:dyDescent="0.35">
      <c r="A174" s="13">
        <v>66070</v>
      </c>
      <c r="B174" s="67" t="s">
        <v>39</v>
      </c>
      <c r="C174" s="73">
        <v>45639</v>
      </c>
      <c r="D174" s="32">
        <v>1143</v>
      </c>
      <c r="E174" s="35">
        <v>199.88</v>
      </c>
      <c r="F174" s="33">
        <v>94</v>
      </c>
      <c r="G174" s="33">
        <f t="shared" si="9"/>
        <v>18788.72</v>
      </c>
      <c r="H174" s="33">
        <f t="shared" si="10"/>
        <v>939.43600000000015</v>
      </c>
      <c r="I174" s="33">
        <f t="shared" si="11"/>
        <v>19728.156000000003</v>
      </c>
      <c r="J174" s="30"/>
      <c r="K174" s="33"/>
      <c r="L174" s="34"/>
      <c r="M174" s="23"/>
    </row>
    <row r="175" spans="1:13" ht="15" customHeight="1" thickBot="1" x14ac:dyDescent="0.35">
      <c r="A175" s="13">
        <v>66070</v>
      </c>
      <c r="B175" s="67" t="s">
        <v>39</v>
      </c>
      <c r="C175" s="73">
        <v>45639</v>
      </c>
      <c r="D175" s="32">
        <v>1144</v>
      </c>
      <c r="E175" s="35">
        <v>300</v>
      </c>
      <c r="F175" s="33">
        <v>110</v>
      </c>
      <c r="G175" s="33">
        <f t="shared" si="9"/>
        <v>33000</v>
      </c>
      <c r="H175" s="33">
        <f t="shared" si="10"/>
        <v>1650</v>
      </c>
      <c r="I175" s="33">
        <f t="shared" si="11"/>
        <v>34650</v>
      </c>
      <c r="J175" s="30"/>
      <c r="K175" s="33"/>
      <c r="L175" s="34"/>
      <c r="M175" s="23"/>
    </row>
    <row r="176" spans="1:13" ht="15" customHeight="1" thickBot="1" x14ac:dyDescent="0.35">
      <c r="A176" s="13">
        <v>66070</v>
      </c>
      <c r="B176" s="67" t="s">
        <v>39</v>
      </c>
      <c r="C176" s="73">
        <v>45640</v>
      </c>
      <c r="D176" s="32">
        <v>1153</v>
      </c>
      <c r="E176" s="33">
        <v>300</v>
      </c>
      <c r="F176" s="33">
        <v>110</v>
      </c>
      <c r="G176" s="33">
        <f t="shared" si="9"/>
        <v>33000</v>
      </c>
      <c r="H176" s="33">
        <f t="shared" si="10"/>
        <v>1650</v>
      </c>
      <c r="I176" s="33">
        <f t="shared" si="11"/>
        <v>34650</v>
      </c>
      <c r="J176" s="30"/>
      <c r="K176" s="33"/>
      <c r="L176" s="34"/>
      <c r="M176" s="23"/>
    </row>
    <row r="177" spans="1:17" ht="15" customHeight="1" thickBot="1" x14ac:dyDescent="0.35">
      <c r="A177" s="13">
        <v>66070</v>
      </c>
      <c r="B177" s="67" t="s">
        <v>39</v>
      </c>
      <c r="C177" s="73">
        <v>45641</v>
      </c>
      <c r="D177" s="32">
        <v>1161</v>
      </c>
      <c r="E177" s="33">
        <v>300</v>
      </c>
      <c r="F177" s="33">
        <v>110</v>
      </c>
      <c r="G177" s="33">
        <f t="shared" si="9"/>
        <v>33000</v>
      </c>
      <c r="H177" s="33">
        <f t="shared" si="10"/>
        <v>1650</v>
      </c>
      <c r="I177" s="33">
        <f t="shared" si="11"/>
        <v>34650</v>
      </c>
      <c r="J177" s="30"/>
      <c r="K177" s="33"/>
      <c r="L177" s="34"/>
      <c r="M177" s="23"/>
    </row>
    <row r="178" spans="1:17" ht="15" customHeight="1" thickBot="1" x14ac:dyDescent="0.35">
      <c r="A178" s="13">
        <v>66070</v>
      </c>
      <c r="B178" s="67" t="s">
        <v>39</v>
      </c>
      <c r="C178" s="73">
        <v>45642</v>
      </c>
      <c r="D178" s="32">
        <v>1169</v>
      </c>
      <c r="E178" s="35">
        <v>300</v>
      </c>
      <c r="F178" s="33">
        <v>110</v>
      </c>
      <c r="G178" s="33">
        <f t="shared" si="9"/>
        <v>33000</v>
      </c>
      <c r="H178" s="33">
        <f t="shared" si="10"/>
        <v>1650</v>
      </c>
      <c r="I178" s="33">
        <f t="shared" si="11"/>
        <v>34650</v>
      </c>
      <c r="J178" s="30"/>
      <c r="K178" s="33"/>
      <c r="L178" s="34"/>
      <c r="M178" s="23"/>
      <c r="O178" s="3">
        <v>7761.6</v>
      </c>
      <c r="P178" s="36">
        <v>6720</v>
      </c>
      <c r="Q178" s="3">
        <f>P178/100</f>
        <v>67.2</v>
      </c>
    </row>
    <row r="179" spans="1:17" ht="15" customHeight="1" thickBot="1" x14ac:dyDescent="0.35">
      <c r="A179" s="13">
        <v>66070</v>
      </c>
      <c r="B179" s="67" t="s">
        <v>39</v>
      </c>
      <c r="C179" s="73">
        <v>45643</v>
      </c>
      <c r="D179" s="32">
        <v>1177</v>
      </c>
      <c r="E179" s="35">
        <v>292.3</v>
      </c>
      <c r="F179" s="33">
        <v>110</v>
      </c>
      <c r="G179" s="33">
        <f t="shared" si="9"/>
        <v>32153</v>
      </c>
      <c r="H179" s="33">
        <f t="shared" si="10"/>
        <v>1607.65</v>
      </c>
      <c r="I179" s="33">
        <f t="shared" si="11"/>
        <v>33760.65</v>
      </c>
      <c r="J179" s="30"/>
      <c r="K179" s="33"/>
      <c r="L179" s="34"/>
      <c r="M179" s="23"/>
      <c r="O179" s="3">
        <v>7091.7000000000007</v>
      </c>
      <c r="P179" s="36">
        <v>6140</v>
      </c>
      <c r="Q179" s="3">
        <f t="shared" ref="Q179:Q187" si="12">P179/100</f>
        <v>61.4</v>
      </c>
    </row>
    <row r="180" spans="1:17" ht="15" customHeight="1" x14ac:dyDescent="0.3">
      <c r="A180" s="13">
        <v>66070</v>
      </c>
      <c r="B180" s="67" t="s">
        <v>39</v>
      </c>
      <c r="C180" s="73">
        <v>45646</v>
      </c>
      <c r="D180" s="32">
        <v>1199</v>
      </c>
      <c r="E180" s="35">
        <v>300.85000000000002</v>
      </c>
      <c r="F180" s="33">
        <v>94</v>
      </c>
      <c r="G180" s="33">
        <f t="shared" si="9"/>
        <v>28279.9</v>
      </c>
      <c r="H180" s="33">
        <f t="shared" si="10"/>
        <v>1413.9950000000001</v>
      </c>
      <c r="I180" s="33">
        <f t="shared" si="11"/>
        <v>29693.895</v>
      </c>
      <c r="J180" s="30"/>
      <c r="K180" s="33"/>
      <c r="L180" s="34"/>
      <c r="M180" s="23"/>
      <c r="O180" s="3">
        <v>7542.1500000000015</v>
      </c>
      <c r="P180" s="36">
        <v>6530</v>
      </c>
      <c r="Q180" s="3">
        <f t="shared" si="12"/>
        <v>65.3</v>
      </c>
    </row>
    <row r="181" spans="1:17" ht="15" customHeight="1" x14ac:dyDescent="0.3">
      <c r="A181" s="31"/>
      <c r="B181" s="21"/>
      <c r="C181" s="73"/>
      <c r="D181" s="32"/>
      <c r="E181" s="35"/>
      <c r="F181" s="33"/>
      <c r="G181" s="33"/>
      <c r="H181" s="33"/>
      <c r="I181" s="33"/>
      <c r="J181" s="30"/>
      <c r="K181" s="33"/>
      <c r="L181" s="34"/>
      <c r="M181" s="23"/>
      <c r="P181" s="36"/>
    </row>
    <row r="182" spans="1:17" ht="15" customHeight="1" x14ac:dyDescent="0.3">
      <c r="A182" s="31"/>
      <c r="B182" s="21"/>
      <c r="C182" s="73"/>
      <c r="D182" s="32"/>
      <c r="E182" s="35"/>
      <c r="F182" s="33"/>
      <c r="G182" s="33"/>
      <c r="H182" s="33"/>
      <c r="I182" s="33"/>
      <c r="J182" s="30"/>
      <c r="K182" s="33"/>
      <c r="L182" s="34"/>
      <c r="M182" s="23"/>
      <c r="P182" s="36"/>
    </row>
    <row r="183" spans="1:17" ht="15" customHeight="1" x14ac:dyDescent="0.3">
      <c r="A183" s="31"/>
      <c r="B183" s="21"/>
      <c r="C183" s="73"/>
      <c r="D183" s="32"/>
      <c r="E183" s="35"/>
      <c r="F183" s="33"/>
      <c r="G183" s="33"/>
      <c r="H183" s="33"/>
      <c r="I183" s="33"/>
      <c r="J183" s="30"/>
      <c r="K183" s="33"/>
      <c r="L183" s="34"/>
      <c r="M183" s="23"/>
      <c r="P183" s="36"/>
    </row>
    <row r="184" spans="1:17" ht="15" customHeight="1" x14ac:dyDescent="0.3">
      <c r="A184" s="31"/>
      <c r="B184" s="21"/>
      <c r="C184" s="73"/>
      <c r="D184" s="32"/>
      <c r="E184" s="35"/>
      <c r="F184" s="33"/>
      <c r="G184" s="33"/>
      <c r="H184" s="33"/>
      <c r="I184" s="33"/>
      <c r="J184" s="30"/>
      <c r="K184" s="33"/>
      <c r="L184" s="34"/>
      <c r="M184" s="23"/>
      <c r="P184" s="36"/>
    </row>
    <row r="185" spans="1:17" ht="15" customHeight="1" x14ac:dyDescent="0.3">
      <c r="A185" s="31"/>
      <c r="B185" s="21"/>
      <c r="C185" s="73"/>
      <c r="D185" s="32"/>
      <c r="E185" s="35"/>
      <c r="F185" s="33"/>
      <c r="G185" s="33"/>
      <c r="H185" s="33"/>
      <c r="I185" s="33"/>
      <c r="J185" s="30"/>
      <c r="K185" s="33"/>
      <c r="L185" s="34"/>
      <c r="M185" s="23"/>
      <c r="P185" s="36"/>
    </row>
    <row r="186" spans="1:17" ht="15" customHeight="1" x14ac:dyDescent="0.3">
      <c r="A186" s="31"/>
      <c r="B186" s="21"/>
      <c r="C186" s="73"/>
      <c r="D186" s="32"/>
      <c r="E186" s="35"/>
      <c r="F186" s="33"/>
      <c r="G186" s="33"/>
      <c r="H186" s="33"/>
      <c r="I186" s="33"/>
      <c r="J186" s="30"/>
      <c r="K186" s="33"/>
      <c r="L186" s="34"/>
      <c r="M186" s="23"/>
      <c r="P186" s="36"/>
    </row>
    <row r="187" spans="1:17" ht="15" customHeight="1" x14ac:dyDescent="0.3">
      <c r="A187" s="31"/>
      <c r="B187" s="21"/>
      <c r="C187" s="74"/>
      <c r="D187" s="32"/>
      <c r="E187" s="35"/>
      <c r="F187" s="33"/>
      <c r="G187" s="33"/>
      <c r="H187" s="33"/>
      <c r="I187" s="33"/>
      <c r="J187" s="30"/>
      <c r="K187" s="33"/>
      <c r="L187" s="34"/>
      <c r="M187" s="23"/>
      <c r="O187" s="3">
        <v>7253.4000000000015</v>
      </c>
      <c r="P187" s="36">
        <v>6280</v>
      </c>
      <c r="Q187" s="3">
        <f t="shared" si="12"/>
        <v>62.8</v>
      </c>
    </row>
    <row r="188" spans="1:17" ht="15" customHeight="1" thickBot="1" x14ac:dyDescent="0.35">
      <c r="A188" s="37"/>
      <c r="B188" s="38"/>
      <c r="C188" s="75"/>
      <c r="D188" s="39"/>
      <c r="E188" s="40"/>
      <c r="F188" s="40"/>
      <c r="G188" s="40"/>
      <c r="H188" s="41"/>
      <c r="I188" s="40"/>
      <c r="J188" s="42"/>
      <c r="K188" s="40"/>
      <c r="L188" s="40"/>
      <c r="M188" s="23"/>
    </row>
    <row r="189" spans="1:17" ht="15" customHeight="1" x14ac:dyDescent="0.3">
      <c r="A189" s="43"/>
      <c r="B189" s="44"/>
      <c r="C189" s="76"/>
      <c r="D189" s="45"/>
      <c r="E189" s="45">
        <f>SUM(E8:E188)</f>
        <v>45344.790000000008</v>
      </c>
      <c r="F189" s="45"/>
      <c r="G189" s="45">
        <f>SUM(G8:G188)</f>
        <v>4395367.0523809548</v>
      </c>
      <c r="H189" s="45">
        <f>SUM(H8:H188)</f>
        <v>219768.35261904748</v>
      </c>
      <c r="I189" s="45">
        <f>SUM(I8:I188)</f>
        <v>4615135.4049999993</v>
      </c>
      <c r="J189" s="6"/>
      <c r="K189" s="45">
        <f>SUM(K8:K188)</f>
        <v>4500000</v>
      </c>
      <c r="L189" s="46"/>
      <c r="M189" s="45">
        <f>SUM(M8:M188)</f>
        <v>115135.40499999933</v>
      </c>
    </row>
    <row r="190" spans="1:17" ht="15" customHeight="1" thickBot="1" x14ac:dyDescent="0.35">
      <c r="A190" s="12"/>
      <c r="B190" s="12"/>
      <c r="C190" s="77"/>
      <c r="D190" s="12"/>
      <c r="E190" s="12"/>
      <c r="F190" s="12"/>
      <c r="G190" s="12"/>
      <c r="H190" s="47"/>
      <c r="I190" s="47"/>
      <c r="J190" s="47"/>
      <c r="K190" s="48">
        <f>I189-K189</f>
        <v>115135.40499999933</v>
      </c>
      <c r="L190" s="12"/>
      <c r="M190" s="47"/>
    </row>
    <row r="191" spans="1:17" ht="15" customHeight="1" thickBot="1" x14ac:dyDescent="0.35">
      <c r="K191" s="48">
        <f>I189*0.1%</f>
        <v>4615.1354049999991</v>
      </c>
    </row>
    <row r="192" spans="1:17" ht="15" customHeight="1" thickBot="1" x14ac:dyDescent="0.35">
      <c r="H192" s="49"/>
      <c r="K192" s="48">
        <f>K190-K191</f>
        <v>110520.26959499934</v>
      </c>
    </row>
    <row r="195" spans="9:14" ht="15" customHeight="1" x14ac:dyDescent="0.3">
      <c r="I195" s="54" t="s">
        <v>0</v>
      </c>
      <c r="J195" s="55"/>
      <c r="K195" s="56"/>
      <c r="L195" s="49"/>
    </row>
    <row r="196" spans="9:14" ht="15" customHeight="1" x14ac:dyDescent="0.3">
      <c r="I196" s="54" t="s">
        <v>31</v>
      </c>
      <c r="J196" s="55"/>
      <c r="K196" s="56"/>
      <c r="L196" s="50"/>
    </row>
    <row r="197" spans="9:14" ht="15" customHeight="1" x14ac:dyDescent="0.3">
      <c r="I197" s="57" t="s">
        <v>26</v>
      </c>
      <c r="J197" s="58"/>
      <c r="K197" s="52">
        <v>0</v>
      </c>
      <c r="L197" s="50"/>
    </row>
    <row r="198" spans="9:14" ht="15" customHeight="1" x14ac:dyDescent="0.3">
      <c r="I198" s="57" t="s">
        <v>27</v>
      </c>
      <c r="J198" s="58"/>
      <c r="K198" s="52">
        <v>0</v>
      </c>
    </row>
    <row r="199" spans="9:14" ht="15" customHeight="1" x14ac:dyDescent="0.3">
      <c r="I199" s="57" t="s">
        <v>28</v>
      </c>
      <c r="J199" s="58"/>
      <c r="K199" s="51"/>
      <c r="N199" s="3" t="s">
        <v>29</v>
      </c>
    </row>
    <row r="200" spans="9:14" ht="15" customHeight="1" x14ac:dyDescent="0.3">
      <c r="I200" s="57" t="s">
        <v>30</v>
      </c>
      <c r="J200" s="58"/>
      <c r="K200" s="51">
        <f>K192</f>
        <v>110520.26959499934</v>
      </c>
    </row>
    <row r="202" spans="9:14" ht="15" customHeight="1" x14ac:dyDescent="0.3">
      <c r="K202" s="50"/>
    </row>
    <row r="203" spans="9:14" ht="15" customHeight="1" x14ac:dyDescent="0.3">
      <c r="K203" s="50"/>
    </row>
    <row r="204" spans="9:14" ht="15" customHeight="1" x14ac:dyDescent="0.3">
      <c r="K204" s="50"/>
    </row>
  </sheetData>
  <mergeCells count="9">
    <mergeCell ref="B1:D1"/>
    <mergeCell ref="I195:K195"/>
    <mergeCell ref="C4:E4"/>
    <mergeCell ref="J148:J149"/>
    <mergeCell ref="I196:K196"/>
    <mergeCell ref="I197:J197"/>
    <mergeCell ref="I198:J198"/>
    <mergeCell ref="I199:J199"/>
    <mergeCell ref="I200:J200"/>
  </mergeCells>
  <pageMargins left="0.11811023622047245" right="0.11811023622047245" top="0.15748031496062992" bottom="0.15748031496062992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Saresh Traders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Laxmi Civil</cp:lastModifiedBy>
  <dcterms:created xsi:type="dcterms:W3CDTF">2025-05-15T10:44:23Z</dcterms:created>
  <dcterms:modified xsi:type="dcterms:W3CDTF">2025-06-04T09:39:12Z</dcterms:modified>
</cp:coreProperties>
</file>