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13_ncr:1_{8899967F-AA70-447B-B232-6F33EB62830B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S8" i="1" l="1"/>
  <c r="P7" i="1"/>
  <c r="G8" i="1" l="1"/>
  <c r="K8" i="1" s="1"/>
  <c r="L8" i="1" l="1"/>
  <c r="H8" i="1"/>
  <c r="N8" i="1" s="1"/>
  <c r="E9" i="1" s="1"/>
  <c r="O9" i="1" s="1"/>
  <c r="J8" i="1"/>
  <c r="I8" i="1" l="1"/>
  <c r="O8" i="1" s="1"/>
</calcChain>
</file>

<file path=xl/sharedStrings.xml><?xml version="1.0" encoding="utf-8"?>
<sst xmlns="http://schemas.openxmlformats.org/spreadsheetml/2006/main" count="32" uniqueCount="30">
  <si>
    <t>Amount</t>
  </si>
  <si>
    <t>PAYMENT NOTE No.</t>
  </si>
  <si>
    <t>UTR</t>
  </si>
  <si>
    <t>TDS Amount @ 1% on BASIC AMOUNT</t>
  </si>
  <si>
    <t>RIUP23/4138</t>
  </si>
  <si>
    <t>Muzaffarnagar</t>
  </si>
  <si>
    <t>Pal Construction</t>
  </si>
  <si>
    <t>16-10-2024 NEFT/AXISP00554275349/RIUP24/2058/PAL CONSTRUCTION/CNRB0004840 103306.00</t>
  </si>
  <si>
    <t>Subcontractor:</t>
  </si>
  <si>
    <t>State:</t>
  </si>
  <si>
    <t>Uttar Pradesh</t>
  </si>
  <si>
    <t>District:</t>
  </si>
  <si>
    <t>Block:</t>
  </si>
  <si>
    <t>PMC_No</t>
  </si>
  <si>
    <t>GST Release Note</t>
  </si>
  <si>
    <t>Yahiyapur Village BW Work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</si>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</sst>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8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165" fontId="6" fillId="2" borderId="3" xfId="0" applyNumberFormat="1" applyFont="1" applyFill="1" applyBorder="1" applyAlignment="1">
      <alignment vertical="center"/>
    </xf>
    <xf numFmtId="165" fontId="6" fillId="2" borderId="9" xfId="0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14" fontId="7" fillId="0" borderId="5" xfId="0" applyNumberFormat="1" applyFont="1" applyBorder="1"/>
    <xf numFmtId="14" fontId="5" fillId="2" borderId="5" xfId="0" applyNumberFormat="1" applyFont="1" applyFill="1" applyBorder="1" applyAlignment="1">
      <alignment horizontal="center" vertical="center" wrapText="1"/>
    </xf>
    <xf numFmtId="43" fontId="3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9" fontId="3" fillId="2" borderId="11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43" fontId="3" fillId="2" borderId="12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43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43" fontId="10" fillId="0" borderId="5" xfId="1" applyNumberFormat="1" applyFont="1" applyFill="1" applyBorder="1" applyAlignment="1">
      <alignment vertical="center"/>
    </xf>
    <xf numFmtId="43" fontId="3" fillId="0" borderId="5" xfId="1" applyNumberFormat="1" applyFont="1" applyFill="1" applyBorder="1" applyAlignment="1">
      <alignment vertical="center"/>
    </xf>
    <xf numFmtId="43" fontId="11" fillId="0" borderId="5" xfId="1" applyNumberFormat="1" applyFont="1" applyFill="1" applyBorder="1" applyAlignment="1">
      <alignment vertical="center"/>
    </xf>
    <xf numFmtId="165" fontId="6" fillId="2" borderId="9" xfId="0" applyNumberFormat="1" applyFont="1" applyFill="1" applyBorder="1" applyAlignment="1">
      <alignment horizontal="right" vertical="center"/>
    </xf>
    <xf numFmtId="14" fontId="9" fillId="2" borderId="1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14" fontId="6" fillId="2" borderId="10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164" fontId="12" fillId="2" borderId="10" xfId="1" applyFont="1" applyFill="1" applyBorder="1" applyAlignment="1">
      <alignment horizontal="center" vertical="center"/>
    </xf>
    <xf numFmtId="164" fontId="6" fillId="2" borderId="10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4"/>
  <sheetViews>
    <sheetView tabSelected="1" zoomScale="115" zoomScaleNormal="115" workbookViewId="0">
      <selection activeCell="D18" sqref="D18"/>
    </sheetView>
  </sheetViews>
  <sheetFormatPr defaultColWidth="9" defaultRowHeight="24.95" customHeight="1" x14ac:dyDescent="0.25"/>
  <cols>
    <col min="1" max="1" width="13.7109375" style="2" customWidth="1"/>
    <col min="2" max="2" width="30" style="2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5" customWidth="1"/>
    <col min="9" max="9" width="12.85546875" style="5" bestFit="1" customWidth="1"/>
    <col min="10" max="10" width="10.7109375" style="2" bestFit="1" customWidth="1"/>
    <col min="11" max="11" width="14.5703125" style="2" customWidth="1"/>
    <col min="12" max="12" width="10.42578125" style="2" customWidth="1"/>
    <col min="13" max="13" width="14.28515625" style="2" customWidth="1"/>
    <col min="14" max="15" width="14.85546875" style="2" customWidth="1"/>
    <col min="16" max="16" width="9.85546875" style="2" bestFit="1" customWidth="1"/>
    <col min="17" max="17" width="21.7109375" style="2" hidden="1" customWidth="1"/>
    <col min="18" max="18" width="12.7109375" style="2" hidden="1" customWidth="1"/>
    <col min="19" max="19" width="14.5703125" style="2" hidden="1" customWidth="1"/>
    <col min="20" max="20" width="19.7109375" style="2" bestFit="1" customWidth="1"/>
    <col min="21" max="21" width="93.7109375" style="2" customWidth="1"/>
    <col min="22" max="16384" width="9" style="2"/>
  </cols>
  <sheetData>
    <row r="1" spans="1:21" s="32" customFormat="1" ht="24.95" customHeight="1" x14ac:dyDescent="0.25">
      <c r="A1" s="50" t="s">
        <v>8</v>
      </c>
      <c r="B1" s="51" t="s">
        <v>6</v>
      </c>
      <c r="H1" s="33"/>
      <c r="I1" s="33"/>
    </row>
    <row r="2" spans="1:21" s="32" customFormat="1" ht="24.95" customHeight="1" x14ac:dyDescent="0.25">
      <c r="A2" s="50" t="s">
        <v>9</v>
      </c>
      <c r="B2" t="s">
        <v>10</v>
      </c>
      <c r="C2" s="34"/>
      <c r="D2" s="34"/>
      <c r="G2" s="35"/>
      <c r="H2" s="33"/>
      <c r="I2" s="35"/>
      <c r="J2" s="36"/>
      <c r="K2" s="36"/>
      <c r="L2" s="36"/>
      <c r="M2" s="36"/>
      <c r="N2" s="36"/>
      <c r="O2" s="36"/>
      <c r="P2" s="36"/>
      <c r="Q2" s="36"/>
      <c r="R2" s="36"/>
      <c r="S2" s="36"/>
    </row>
    <row r="3" spans="1:21" s="32" customFormat="1" ht="24.95" customHeight="1" x14ac:dyDescent="0.25">
      <c r="A3" s="50" t="s">
        <v>11</v>
      </c>
      <c r="B3" t="s">
        <v>5</v>
      </c>
      <c r="C3" s="34"/>
      <c r="D3" s="34"/>
      <c r="G3" s="35"/>
      <c r="H3" s="33"/>
      <c r="I3" s="35"/>
      <c r="J3" s="36"/>
      <c r="K3" s="36"/>
      <c r="L3" s="36"/>
      <c r="M3" s="36"/>
      <c r="N3" s="36"/>
      <c r="O3" s="36"/>
      <c r="P3" s="36"/>
      <c r="Q3" s="36"/>
      <c r="R3" s="36"/>
      <c r="S3" s="36"/>
    </row>
    <row r="4" spans="1:21" s="32" customFormat="1" ht="24.95" customHeight="1" thickBot="1" x14ac:dyDescent="0.3">
      <c r="A4" s="50" t="s">
        <v>12</v>
      </c>
      <c r="B4" t="s">
        <v>5</v>
      </c>
      <c r="C4" s="36"/>
      <c r="D4" s="36"/>
      <c r="E4" s="36"/>
      <c r="F4" s="36"/>
      <c r="G4" s="36"/>
      <c r="H4" s="37"/>
      <c r="I4" s="37"/>
      <c r="J4" s="36"/>
      <c r="K4" s="36"/>
      <c r="L4" s="36"/>
      <c r="M4" s="36"/>
      <c r="Q4" s="36"/>
      <c r="R4" s="38"/>
      <c r="S4" s="38"/>
      <c r="T4" s="38"/>
      <c r="U4" s="38"/>
    </row>
    <row r="5" spans="1:21" ht="24.95" customHeight="1" x14ac:dyDescent="0.25">
      <c r="A5" s="52" t="s">
        <v>13</v>
      </c>
      <c r="B5" s="53" t="s">
        <v>16</v>
      </c>
      <c r="C5" s="54" t="s">
        <v>17</v>
      </c>
      <c r="D5" s="55" t="s">
        <v>18</v>
      </c>
      <c r="E5" s="53" t="s">
        <v>19</v>
      </c>
      <c r="F5" s="53" t="s">
        <v>20</v>
      </c>
      <c r="G5" s="55" t="s">
        <v>21</v>
      </c>
      <c r="H5" s="56" t="s">
        <v>22</v>
      </c>
      <c r="I5" s="57" t="s">
        <v>0</v>
      </c>
      <c r="J5" s="53" t="s">
        <v>23</v>
      </c>
      <c r="K5" s="53" t="s">
        <v>24</v>
      </c>
      <c r="L5" s="53" t="s">
        <v>25</v>
      </c>
      <c r="M5" s="53" t="s">
        <v>26</v>
      </c>
      <c r="N5" s="53" t="s">
        <v>27</v>
      </c>
      <c r="O5" s="53" t="s">
        <v>28</v>
      </c>
      <c r="P5" s="11"/>
      <c r="Q5" s="11" t="s">
        <v>1</v>
      </c>
      <c r="R5" s="11" t="s">
        <v>0</v>
      </c>
      <c r="S5" s="11" t="s">
        <v>3</v>
      </c>
      <c r="T5" s="53" t="s">
        <v>29</v>
      </c>
      <c r="U5" s="11" t="s">
        <v>2</v>
      </c>
    </row>
    <row r="6" spans="1:21" ht="24.95" customHeight="1" thickBot="1" x14ac:dyDescent="0.3">
      <c r="A6" s="23"/>
      <c r="B6" s="21"/>
      <c r="C6" s="21"/>
      <c r="D6" s="21"/>
      <c r="E6" s="21"/>
      <c r="F6" s="21"/>
      <c r="G6" s="21"/>
      <c r="H6" s="26">
        <v>0.18</v>
      </c>
      <c r="I6" s="21"/>
      <c r="J6" s="26">
        <v>0.01</v>
      </c>
      <c r="K6" s="26">
        <v>0.1</v>
      </c>
      <c r="L6" s="26">
        <v>0</v>
      </c>
      <c r="M6" s="26">
        <v>0.1</v>
      </c>
      <c r="N6" s="26">
        <v>0.18</v>
      </c>
      <c r="O6" s="21"/>
      <c r="P6" s="27"/>
      <c r="Q6" s="21"/>
      <c r="R6" s="21"/>
      <c r="S6" s="26">
        <v>0.01</v>
      </c>
      <c r="T6" s="21"/>
      <c r="U6" s="21"/>
    </row>
    <row r="7" spans="1:21" s="6" customFormat="1" ht="24.95" customHeight="1" x14ac:dyDescent="0.25">
      <c r="A7" s="24"/>
      <c r="B7" s="7"/>
      <c r="C7" s="7"/>
      <c r="D7" s="7"/>
      <c r="E7" s="7"/>
      <c r="F7" s="7"/>
      <c r="G7" s="7"/>
      <c r="H7" s="8"/>
      <c r="I7" s="7"/>
      <c r="J7" s="8"/>
      <c r="K7" s="8"/>
      <c r="L7" s="8"/>
      <c r="M7" s="8"/>
      <c r="N7" s="8"/>
      <c r="O7" s="7"/>
      <c r="P7" s="25">
        <f>A8</f>
        <v>63847</v>
      </c>
      <c r="Q7" s="7"/>
      <c r="R7" s="7"/>
      <c r="S7" s="8"/>
      <c r="T7" s="7"/>
      <c r="U7" s="7"/>
    </row>
    <row r="8" spans="1:21" ht="24.95" customHeight="1" x14ac:dyDescent="0.25">
      <c r="A8" s="12">
        <v>63847</v>
      </c>
      <c r="B8" s="14" t="s">
        <v>15</v>
      </c>
      <c r="C8" s="1">
        <v>45516</v>
      </c>
      <c r="D8" s="15">
        <v>48</v>
      </c>
      <c r="E8" s="4">
        <f>78.5*3500*40%</f>
        <v>109900</v>
      </c>
      <c r="F8" s="4"/>
      <c r="G8" s="4">
        <f>ROUND(E8-F8,)</f>
        <v>109900</v>
      </c>
      <c r="H8" s="4">
        <f>ROUND(G8*$H$6,0)</f>
        <v>19782</v>
      </c>
      <c r="I8" s="4">
        <f>G8+H8</f>
        <v>129682</v>
      </c>
      <c r="J8" s="4">
        <f>ROUND(G8*$J$6,)</f>
        <v>1099</v>
      </c>
      <c r="K8" s="4">
        <f>G8*5%</f>
        <v>5495</v>
      </c>
      <c r="L8" s="4">
        <f>ROUND(G8*$L$6,)</f>
        <v>0</v>
      </c>
      <c r="M8" s="4">
        <v>0</v>
      </c>
      <c r="N8" s="41">
        <f>H8</f>
        <v>19782</v>
      </c>
      <c r="O8" s="4">
        <f>ROUND(I8-SUM(J8:N8),0)</f>
        <v>103306</v>
      </c>
      <c r="P8" s="16"/>
      <c r="Q8" s="4" t="s">
        <v>4</v>
      </c>
      <c r="R8" s="4">
        <v>100000</v>
      </c>
      <c r="S8" s="4">
        <f>R8*S6</f>
        <v>1000</v>
      </c>
      <c r="T8" s="4">
        <v>103306</v>
      </c>
      <c r="U8" s="4" t="s">
        <v>7</v>
      </c>
    </row>
    <row r="9" spans="1:21" ht="24.95" customHeight="1" x14ac:dyDescent="0.25">
      <c r="A9" s="12">
        <v>63847</v>
      </c>
      <c r="B9" t="s">
        <v>14</v>
      </c>
      <c r="C9" s="1"/>
      <c r="D9" s="15">
        <v>48</v>
      </c>
      <c r="E9" s="4">
        <f>N8</f>
        <v>19782</v>
      </c>
      <c r="F9" s="4"/>
      <c r="G9" s="4"/>
      <c r="H9" s="4"/>
      <c r="I9" s="4"/>
      <c r="J9" s="4"/>
      <c r="K9" s="4"/>
      <c r="L9" s="4"/>
      <c r="M9" s="4"/>
      <c r="N9" s="39"/>
      <c r="O9" s="40">
        <f>E9</f>
        <v>19782</v>
      </c>
      <c r="P9" s="17"/>
      <c r="Q9" s="4"/>
      <c r="R9" s="4"/>
      <c r="S9" s="4"/>
      <c r="T9" s="4"/>
      <c r="U9" s="18"/>
    </row>
    <row r="10" spans="1:21" ht="24.95" customHeight="1" x14ac:dyDescent="0.15">
      <c r="A10" s="12"/>
      <c r="B10" s="14"/>
      <c r="C10" s="19"/>
      <c r="D10" s="15"/>
      <c r="E10" s="4"/>
      <c r="F10" s="4"/>
      <c r="G10" s="4"/>
      <c r="H10" s="4"/>
      <c r="I10" s="4"/>
      <c r="J10" s="4"/>
      <c r="K10" s="4"/>
      <c r="L10" s="4"/>
      <c r="M10" s="4"/>
      <c r="N10" s="40"/>
      <c r="O10" s="39"/>
      <c r="P10" s="13"/>
      <c r="Q10" s="4"/>
      <c r="R10" s="4"/>
      <c r="S10" s="4"/>
      <c r="T10" s="4"/>
      <c r="U10" s="4"/>
    </row>
    <row r="11" spans="1:21" ht="24.95" customHeight="1" x14ac:dyDescent="0.25">
      <c r="A11" s="12"/>
      <c r="B11" s="14"/>
      <c r="C11" s="1"/>
      <c r="D11" s="15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20"/>
      <c r="Q11" s="4"/>
      <c r="R11" s="4"/>
      <c r="S11" s="4"/>
      <c r="T11" s="4"/>
      <c r="U11" s="4"/>
    </row>
    <row r="12" spans="1:21" ht="24.95" customHeight="1" x14ac:dyDescent="0.25">
      <c r="A12" s="12"/>
      <c r="B12" s="14"/>
      <c r="C12" s="1"/>
      <c r="D12" s="15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20"/>
      <c r="Q12" s="4"/>
      <c r="R12" s="4"/>
      <c r="S12" s="4"/>
      <c r="T12" s="4"/>
      <c r="U12" s="4"/>
    </row>
    <row r="13" spans="1:21" ht="24.95" customHeight="1" x14ac:dyDescent="0.25">
      <c r="A13" s="12"/>
      <c r="B13" s="14"/>
      <c r="C13" s="1"/>
      <c r="D13" s="15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13"/>
      <c r="Q13" s="4"/>
      <c r="R13" s="4"/>
      <c r="S13" s="4"/>
      <c r="T13" s="4"/>
      <c r="U13" s="4"/>
    </row>
    <row r="14" spans="1:21" ht="24.95" customHeight="1" thickBot="1" x14ac:dyDescent="0.3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</row>
    <row r="15" spans="1:21" ht="24.95" customHeight="1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29"/>
    </row>
    <row r="16" spans="1:21" ht="24.95" customHeight="1" thickBot="1" x14ac:dyDescent="0.3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2"/>
      <c r="R16" s="21"/>
      <c r="S16" s="21"/>
      <c r="T16" s="22"/>
      <c r="U16" s="21"/>
    </row>
    <row r="17" spans="1:21" ht="24.9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1"/>
      <c r="R17" s="3"/>
      <c r="S17" s="3"/>
      <c r="T17" s="31"/>
      <c r="U17" s="3"/>
    </row>
    <row r="18" spans="1:21" ht="24.95" customHeight="1" thickBot="1" x14ac:dyDescent="0.3"/>
    <row r="19" spans="1:21" ht="24.95" customHeight="1" thickBot="1" x14ac:dyDescent="0.3">
      <c r="I19" s="43"/>
      <c r="J19" s="44"/>
      <c r="K19" s="45"/>
    </row>
    <row r="20" spans="1:21" ht="24.95" customHeight="1" thickBot="1" x14ac:dyDescent="0.3">
      <c r="I20" s="43"/>
      <c r="J20" s="44"/>
      <c r="K20" s="45"/>
    </row>
    <row r="21" spans="1:21" ht="24.95" customHeight="1" thickBot="1" x14ac:dyDescent="0.3">
      <c r="I21" s="48"/>
      <c r="J21" s="49"/>
      <c r="K21" s="9"/>
    </row>
    <row r="22" spans="1:21" ht="24.95" customHeight="1" thickBot="1" x14ac:dyDescent="0.3">
      <c r="I22" s="48"/>
      <c r="J22" s="49"/>
      <c r="K22" s="9"/>
    </row>
    <row r="23" spans="1:21" ht="24.95" customHeight="1" thickBot="1" x14ac:dyDescent="0.3">
      <c r="I23" s="46"/>
      <c r="J23" s="47"/>
      <c r="K23" s="10"/>
    </row>
    <row r="24" spans="1:21" ht="24.95" customHeight="1" thickBot="1" x14ac:dyDescent="0.3">
      <c r="I24" s="46"/>
      <c r="J24" s="47"/>
      <c r="K24" s="42"/>
    </row>
  </sheetData>
  <mergeCells count="6">
    <mergeCell ref="I19:K19"/>
    <mergeCell ref="I24:J24"/>
    <mergeCell ref="I20:K20"/>
    <mergeCell ref="I21:J21"/>
    <mergeCell ref="I22:J22"/>
    <mergeCell ref="I23:J23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2025-05-28T04:49:59Z</dcterms:modified>
</cp:coreProperties>
</file>