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970CD545-29BE-4D78-9E2B-9E52EC516E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" i="1" l="1"/>
  <c r="U11" i="1" l="1"/>
  <c r="G8" i="1" l="1"/>
  <c r="K8" i="1" l="1"/>
  <c r="K13" i="1" s="1"/>
  <c r="L8" i="1"/>
  <c r="L13" i="1" s="1"/>
  <c r="J8" i="1"/>
  <c r="H8" i="1"/>
  <c r="M8" i="1" s="1"/>
  <c r="M13" i="1" s="1"/>
  <c r="K27" i="1" s="1"/>
  <c r="K24" i="1" l="1"/>
  <c r="I8" i="1"/>
  <c r="O8" i="1" s="1"/>
  <c r="O13" i="1" l="1"/>
  <c r="S13" i="1" l="1"/>
  <c r="S15" i="1" l="1"/>
  <c r="K25" i="1" s="1"/>
</calcChain>
</file>

<file path=xl/sharedStrings.xml><?xml version="1.0" encoding="utf-8"?>
<sst xmlns="http://schemas.openxmlformats.org/spreadsheetml/2006/main" count="43" uniqueCount="41">
  <si>
    <t>Amount</t>
  </si>
  <si>
    <t>PAYMENT NOTE No.</t>
  </si>
  <si>
    <t>UTR</t>
  </si>
  <si>
    <t>Balance Payable Amount Rs. -</t>
  </si>
  <si>
    <t>Total Paid Amount Rs. -</t>
  </si>
  <si>
    <t>Painting and finishing (5%)</t>
  </si>
  <si>
    <t>Khanpur Jatan Village pump house work</t>
  </si>
  <si>
    <t>GST Release note</t>
  </si>
  <si>
    <t>17-07-2023 NEFT/AXISP00407488695/RIUP23/1108/J S S CONTRACTO 285682.00</t>
  </si>
  <si>
    <t>18-08-2023 NEFT/AXISP00416613499/RIUP23/1581/J S S CONTRACTO 61218.00</t>
  </si>
  <si>
    <t>Hold Amount</t>
  </si>
  <si>
    <t>RIUP23/2009</t>
  </si>
  <si>
    <t>RIUP23/1108</t>
  </si>
  <si>
    <t>Updated On 14-02-2024 ( By Vikash )</t>
  </si>
  <si>
    <t>Total Hold</t>
  </si>
  <si>
    <t>Advance / Surplus</t>
  </si>
  <si>
    <t>Debit</t>
  </si>
  <si>
    <t>Nil</t>
  </si>
  <si>
    <t>GST Remaining</t>
  </si>
  <si>
    <t>JSS Contractor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</si>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</sst>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15" fontId="2" fillId="2" borderId="13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16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13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11" xfId="1" applyNumberFormat="1" applyFont="1" applyFill="1" applyBorder="1" applyAlignment="1">
      <alignment vertical="center"/>
    </xf>
    <xf numFmtId="43" fontId="2" fillId="3" borderId="19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16" xfId="1" applyNumberFormat="1" applyFont="1" applyFill="1" applyBorder="1" applyAlignment="1">
      <alignment vertical="center"/>
    </xf>
    <xf numFmtId="43" fontId="2" fillId="3" borderId="16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43" fontId="0" fillId="2" borderId="13" xfId="0" applyNumberForma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 wrapText="1"/>
    </xf>
    <xf numFmtId="43" fontId="2" fillId="2" borderId="29" xfId="1" applyNumberFormat="1" applyFont="1" applyFill="1" applyBorder="1" applyAlignment="1">
      <alignment vertical="center"/>
    </xf>
    <xf numFmtId="0" fontId="0" fillId="0" borderId="9" xfId="0" applyBorder="1"/>
    <xf numFmtId="0" fontId="4" fillId="0" borderId="0" xfId="0" applyFont="1"/>
    <xf numFmtId="0" fontId="4" fillId="2" borderId="30" xfId="0" applyFont="1" applyFill="1" applyBorder="1" applyAlignment="1">
      <alignment vertical="center"/>
    </xf>
    <xf numFmtId="0" fontId="4" fillId="2" borderId="30" xfId="0" applyFont="1" applyFill="1" applyBorder="1" applyAlignment="1">
      <alignment horizontal="center" vertical="center" wrapText="1"/>
    </xf>
    <xf numFmtId="14" fontId="4" fillId="2" borderId="30" xfId="0" applyNumberFormat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164" fontId="7" fillId="2" borderId="30" xfId="1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wrapText="1"/>
    </xf>
    <xf numFmtId="43" fontId="8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right" vertical="center"/>
    </xf>
    <xf numFmtId="43" fontId="6" fillId="2" borderId="14" xfId="1" applyNumberFormat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  <xf numFmtId="43" fontId="6" fillId="2" borderId="24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25" xfId="1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workbookViewId="0">
      <selection activeCell="B3" sqref="B3"/>
    </sheetView>
  </sheetViews>
  <sheetFormatPr defaultColWidth="9" defaultRowHeight="15" x14ac:dyDescent="0.25"/>
  <cols>
    <col min="1" max="1" width="15.7109375" style="49" customWidth="1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4" customWidth="1"/>
    <col min="9" max="9" width="12.7109375" style="24" bestFit="1" customWidth="1"/>
    <col min="10" max="10" width="10.7109375" style="6" bestFit="1" customWidth="1"/>
    <col min="11" max="11" width="12.28515625" style="6" customWidth="1"/>
    <col min="12" max="12" width="12.5703125" style="6" customWidth="1"/>
    <col min="13" max="15" width="14.7109375" style="6" customWidth="1"/>
    <col min="16" max="16" width="21.7109375" style="6" bestFit="1" customWidth="1"/>
    <col min="17" max="17" width="12.7109375" style="6" bestFit="1" customWidth="1"/>
    <col min="18" max="18" width="14.5703125" style="6" bestFit="1" customWidth="1"/>
    <col min="19" max="19" width="19.7109375" style="6" bestFit="1" customWidth="1"/>
    <col min="20" max="20" width="87.42578125" style="6" customWidth="1"/>
    <col min="21" max="21" width="12.28515625" style="6" bestFit="1" customWidth="1"/>
    <col min="22" max="16384" width="9" style="6"/>
  </cols>
  <sheetData>
    <row r="1" spans="1:21" customFormat="1" x14ac:dyDescent="0.25">
      <c r="A1" s="50" t="s">
        <v>20</v>
      </c>
      <c r="B1" s="50" t="s">
        <v>19</v>
      </c>
    </row>
    <row r="2" spans="1:21" customFormat="1" ht="21" x14ac:dyDescent="0.25">
      <c r="A2" s="50" t="s">
        <v>21</v>
      </c>
      <c r="B2" s="57" t="s">
        <v>22</v>
      </c>
    </row>
    <row r="3" spans="1:21" customFormat="1" ht="21" x14ac:dyDescent="0.25">
      <c r="A3" s="50" t="s">
        <v>23</v>
      </c>
      <c r="B3" s="57" t="s">
        <v>40</v>
      </c>
      <c r="D3" s="50"/>
    </row>
    <row r="4" spans="1:21" customFormat="1" ht="15.75" thickBot="1" x14ac:dyDescent="0.3">
      <c r="A4" s="50" t="s">
        <v>24</v>
      </c>
      <c r="B4" s="58" t="s">
        <v>40</v>
      </c>
    </row>
    <row r="5" spans="1:21" ht="43.9" customHeight="1" thickBot="1" x14ac:dyDescent="0.3">
      <c r="A5" s="51" t="s">
        <v>25</v>
      </c>
      <c r="B5" s="52" t="s">
        <v>26</v>
      </c>
      <c r="C5" s="53" t="s">
        <v>27</v>
      </c>
      <c r="D5" s="54" t="s">
        <v>28</v>
      </c>
      <c r="E5" s="52" t="s">
        <v>29</v>
      </c>
      <c r="F5" s="52" t="s">
        <v>30</v>
      </c>
      <c r="G5" s="54" t="s">
        <v>31</v>
      </c>
      <c r="H5" s="55" t="s">
        <v>32</v>
      </c>
      <c r="I5" s="5" t="s">
        <v>0</v>
      </c>
      <c r="J5" s="52" t="s">
        <v>33</v>
      </c>
      <c r="K5" s="52" t="s">
        <v>34</v>
      </c>
      <c r="L5" s="56" t="s">
        <v>5</v>
      </c>
      <c r="M5" s="52" t="s">
        <v>35</v>
      </c>
      <c r="N5" s="56" t="s">
        <v>10</v>
      </c>
      <c r="O5" s="52" t="s">
        <v>36</v>
      </c>
      <c r="P5" s="1" t="s">
        <v>1</v>
      </c>
      <c r="Q5" s="52" t="s">
        <v>37</v>
      </c>
      <c r="R5" s="52" t="s">
        <v>38</v>
      </c>
      <c r="S5" s="52" t="s">
        <v>39</v>
      </c>
      <c r="T5" s="4" t="s">
        <v>2</v>
      </c>
    </row>
    <row r="6" spans="1:21" x14ac:dyDescent="0.25">
      <c r="B6" s="9"/>
      <c r="C6" s="8"/>
      <c r="D6" s="8"/>
      <c r="E6" s="9"/>
      <c r="F6" s="26"/>
      <c r="G6" s="26"/>
      <c r="H6" s="16">
        <v>0.18</v>
      </c>
      <c r="I6" s="11"/>
      <c r="J6" s="12">
        <v>0.01</v>
      </c>
      <c r="K6" s="13">
        <v>0.05</v>
      </c>
      <c r="L6" s="13">
        <v>0.1</v>
      </c>
      <c r="M6" s="13">
        <v>0.18</v>
      </c>
      <c r="N6" s="13"/>
      <c r="O6" s="14"/>
      <c r="P6" s="15"/>
      <c r="Q6" s="10"/>
      <c r="R6" s="16">
        <v>0.01</v>
      </c>
      <c r="S6" s="17"/>
      <c r="T6" s="14"/>
    </row>
    <row r="7" spans="1:21" s="33" customFormat="1" x14ac:dyDescent="0.25">
      <c r="A7" s="37"/>
      <c r="B7" s="37"/>
      <c r="C7" s="34"/>
      <c r="D7" s="35"/>
      <c r="E7" s="36"/>
      <c r="F7" s="37"/>
      <c r="G7" s="37"/>
      <c r="H7" s="38"/>
      <c r="I7" s="39"/>
      <c r="J7" s="40"/>
      <c r="K7" s="41"/>
      <c r="L7" s="41"/>
      <c r="M7" s="41"/>
      <c r="N7" s="41"/>
      <c r="O7" s="42"/>
      <c r="P7" s="43"/>
      <c r="Q7" s="44"/>
      <c r="R7" s="38"/>
      <c r="S7" s="45"/>
      <c r="T7" s="42"/>
    </row>
    <row r="8" spans="1:21" ht="27" customHeight="1" x14ac:dyDescent="0.25">
      <c r="A8" s="49">
        <v>55778</v>
      </c>
      <c r="B8" s="47" t="s">
        <v>6</v>
      </c>
      <c r="C8" s="2">
        <v>45118</v>
      </c>
      <c r="D8" s="3">
        <v>3</v>
      </c>
      <c r="E8" s="18">
        <v>381000</v>
      </c>
      <c r="F8" s="27">
        <v>40902</v>
      </c>
      <c r="G8" s="27">
        <f>ROUND(E8-F8,)</f>
        <v>340098</v>
      </c>
      <c r="H8" s="10">
        <f>ROUND(G8*$H$6,0)</f>
        <v>61218</v>
      </c>
      <c r="I8" s="11">
        <f>G8+H8</f>
        <v>401316</v>
      </c>
      <c r="J8" s="19">
        <f>ROUND(G8*$J$6,)</f>
        <v>3401</v>
      </c>
      <c r="K8" s="14">
        <f>G8*$K$6</f>
        <v>17004.900000000001</v>
      </c>
      <c r="L8" s="14">
        <f>G8*$L$6</f>
        <v>34009.800000000003</v>
      </c>
      <c r="M8" s="14">
        <f>H8</f>
        <v>61218</v>
      </c>
      <c r="N8" s="14"/>
      <c r="O8" s="14">
        <f>ROUND(I8-SUM(J8:M8),0)</f>
        <v>285682</v>
      </c>
      <c r="P8" s="20" t="s">
        <v>12</v>
      </c>
      <c r="Q8" s="10">
        <v>285682</v>
      </c>
      <c r="R8" s="10">
        <v>0</v>
      </c>
      <c r="S8" s="17">
        <v>285682</v>
      </c>
      <c r="T8" s="21" t="s">
        <v>8</v>
      </c>
    </row>
    <row r="9" spans="1:21" ht="27" customHeight="1" x14ac:dyDescent="0.25">
      <c r="A9" s="49">
        <v>55778</v>
      </c>
      <c r="B9" s="47" t="s">
        <v>7</v>
      </c>
      <c r="C9" s="2"/>
      <c r="D9" s="3">
        <v>3</v>
      </c>
      <c r="E9" s="18">
        <v>61218</v>
      </c>
      <c r="F9" s="27"/>
      <c r="G9" s="27"/>
      <c r="H9" s="10"/>
      <c r="I9" s="11"/>
      <c r="J9" s="19"/>
      <c r="K9" s="14"/>
      <c r="L9" s="14"/>
      <c r="M9" s="14"/>
      <c r="N9" s="14"/>
      <c r="O9" s="14">
        <v>61218</v>
      </c>
      <c r="P9" s="20" t="s">
        <v>11</v>
      </c>
      <c r="Q9" s="10">
        <v>61218</v>
      </c>
      <c r="R9" s="10">
        <v>0</v>
      </c>
      <c r="S9" s="17">
        <v>61218</v>
      </c>
      <c r="T9" s="21" t="s">
        <v>9</v>
      </c>
    </row>
    <row r="10" spans="1:21" x14ac:dyDescent="0.25">
      <c r="B10" s="47"/>
      <c r="C10" s="2"/>
      <c r="D10" s="3"/>
      <c r="E10" s="9"/>
      <c r="F10" s="22"/>
      <c r="G10" s="22"/>
      <c r="H10" s="23"/>
      <c r="I10" s="19"/>
      <c r="J10" s="19"/>
      <c r="K10" s="14"/>
      <c r="L10" s="14"/>
      <c r="M10" s="14"/>
      <c r="N10" s="14"/>
      <c r="O10" s="14"/>
      <c r="P10" s="20"/>
      <c r="Q10" s="10"/>
      <c r="R10" s="10"/>
      <c r="S10" s="17"/>
      <c r="T10" s="29"/>
      <c r="U10" s="7"/>
    </row>
    <row r="11" spans="1:21" ht="15.75" thickBot="1" x14ac:dyDescent="0.3">
      <c r="B11" s="48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1"/>
      <c r="T11" s="32"/>
      <c r="U11" s="46">
        <f>SUM(O10:O10,0)-SUM(S10:S10,0)</f>
        <v>0</v>
      </c>
    </row>
    <row r="12" spans="1:21" x14ac:dyDescent="0.25">
      <c r="B12" s="27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  <c r="T12" s="10"/>
    </row>
    <row r="13" spans="1:21" x14ac:dyDescent="0.25">
      <c r="B13" s="27"/>
      <c r="C13" s="10"/>
      <c r="D13" s="10"/>
      <c r="E13" s="10"/>
      <c r="F13" s="10"/>
      <c r="G13" s="10"/>
      <c r="H13" s="10"/>
      <c r="I13" s="10"/>
      <c r="J13" s="10"/>
      <c r="K13" s="28">
        <f>SUM(K8:K11)</f>
        <v>17004.900000000001</v>
      </c>
      <c r="L13" s="28">
        <f t="shared" ref="L13:N13" si="0">SUM(L8:L11)</f>
        <v>34009.800000000003</v>
      </c>
      <c r="M13" s="28">
        <f t="shared" si="0"/>
        <v>61218</v>
      </c>
      <c r="N13" s="28">
        <f t="shared" si="0"/>
        <v>0</v>
      </c>
      <c r="O13" s="28">
        <f>SUM(O8:O11)</f>
        <v>346900</v>
      </c>
      <c r="P13" s="28" t="s">
        <v>4</v>
      </c>
      <c r="Q13" s="28"/>
      <c r="R13" s="28"/>
      <c r="S13" s="25">
        <f>SUM(S6:S11)</f>
        <v>346900</v>
      </c>
      <c r="T13" s="22"/>
    </row>
    <row r="14" spans="1:21" x14ac:dyDescent="0.25">
      <c r="B14" s="27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22"/>
    </row>
    <row r="15" spans="1:21" x14ac:dyDescent="0.25">
      <c r="B15" s="27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28" t="s">
        <v>3</v>
      </c>
      <c r="Q15" s="10"/>
      <c r="R15" s="10"/>
      <c r="S15" s="25">
        <f>O13-S13</f>
        <v>0</v>
      </c>
      <c r="T15" s="22"/>
    </row>
    <row r="16" spans="1:21" x14ac:dyDescent="0.25">
      <c r="B16" s="27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22"/>
    </row>
    <row r="21" spans="9:12" ht="15.75" thickBot="1" x14ac:dyDescent="0.3"/>
    <row r="22" spans="9:12" ht="19.5" thickBot="1" x14ac:dyDescent="0.3">
      <c r="I22" s="65" t="s">
        <v>19</v>
      </c>
      <c r="J22" s="66"/>
      <c r="K22" s="66"/>
      <c r="L22" s="67"/>
    </row>
    <row r="23" spans="9:12" ht="18.75" x14ac:dyDescent="0.25">
      <c r="I23" s="68" t="s">
        <v>13</v>
      </c>
      <c r="J23" s="69"/>
      <c r="K23" s="69"/>
      <c r="L23" s="70"/>
    </row>
    <row r="24" spans="9:12" ht="18.75" x14ac:dyDescent="0.25">
      <c r="I24" s="59" t="s">
        <v>14</v>
      </c>
      <c r="J24" s="60"/>
      <c r="K24" s="63">
        <f>K13+L13</f>
        <v>51014.700000000004</v>
      </c>
      <c r="L24" s="64"/>
    </row>
    <row r="25" spans="9:12" ht="18.75" x14ac:dyDescent="0.25">
      <c r="I25" s="59" t="s">
        <v>15</v>
      </c>
      <c r="J25" s="60"/>
      <c r="K25" s="63">
        <f>S15</f>
        <v>0</v>
      </c>
      <c r="L25" s="64"/>
    </row>
    <row r="26" spans="9:12" ht="18.75" x14ac:dyDescent="0.25">
      <c r="I26" s="59" t="s">
        <v>16</v>
      </c>
      <c r="J26" s="60"/>
      <c r="K26" s="61" t="s">
        <v>17</v>
      </c>
      <c r="L26" s="62"/>
    </row>
    <row r="27" spans="9:12" ht="18.75" x14ac:dyDescent="0.25">
      <c r="I27" s="59" t="s">
        <v>18</v>
      </c>
      <c r="J27" s="60"/>
      <c r="K27" s="63" t="e">
        <f>M13-#REF!-#REF!-#REF!-#REF!-O9</f>
        <v>#REF!</v>
      </c>
      <c r="L27" s="64"/>
    </row>
  </sheetData>
  <mergeCells count="10">
    <mergeCell ref="I26:J26"/>
    <mergeCell ref="K26:L26"/>
    <mergeCell ref="I27:J27"/>
    <mergeCell ref="K27:L27"/>
    <mergeCell ref="I22:L22"/>
    <mergeCell ref="I23:L23"/>
    <mergeCell ref="I24:J24"/>
    <mergeCell ref="K24:L24"/>
    <mergeCell ref="I25:J25"/>
    <mergeCell ref="K25:L25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2023-07-13T09:30:26Z</cp:lastPrinted>
  <dcterms:created xsi:type="dcterms:W3CDTF">2022-06-10T14:11:52Z</dcterms:created>
  <dcterms:modified xsi:type="dcterms:W3CDTF">2025-06-25T11:42:03Z</dcterms:modified>
</cp:coreProperties>
</file>