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F3BC4D18-8606-4A9E-B749-EFAB57E4D3FD}" xr6:coauthVersionLast="47" xr6:coauthVersionMax="47" xr10:uidLastSave="{00000000-0000-0000-0000-000000000000}"/>
  <bookViews>
    <workbookView xWindow="-120" yWindow="-120" windowWidth="29040" windowHeight="15720" xr2:uid="{08AF8DD0-7AB5-4CF6-868F-0C1F52B2EB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5" i="1" l="1"/>
  <c r="G10" i="1"/>
  <c r="I10" i="1" s="1"/>
  <c r="P9" i="1"/>
  <c r="N8" i="1"/>
  <c r="K8" i="1"/>
  <c r="J8" i="1"/>
  <c r="P8" i="1" s="1"/>
  <c r="G7" i="1"/>
  <c r="K7" i="1" s="1"/>
  <c r="P10" i="1" l="1"/>
  <c r="J10" i="1"/>
  <c r="H7" i="1"/>
  <c r="N7" i="1" s="1"/>
  <c r="I7" i="1"/>
  <c r="P7" i="1" s="1"/>
  <c r="P15" i="1" s="1"/>
  <c r="W17" i="1" s="1"/>
  <c r="J7" i="1"/>
</calcChain>
</file>

<file path=xl/sharedStrings.xml><?xml version="1.0" encoding="utf-8"?>
<sst xmlns="http://schemas.openxmlformats.org/spreadsheetml/2006/main" count="37" uniqueCount="35">
  <si>
    <t>Subcontractor:</t>
  </si>
  <si>
    <t>S K Tubewell Engineers and construction</t>
  </si>
  <si>
    <t>State:</t>
  </si>
  <si>
    <t>Uttar Pradesh</t>
  </si>
  <si>
    <t>Tubewell Development work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</si>
  <si>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</si>
  <si>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</si>
  <si>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</si>
  <si>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</si>
  <si>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</si>
  <si>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</si>
  <si>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</si>
  <si>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</si>
  <si>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</si>
  <si>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</si>
  <si>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</si>
  <si>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</si>
  <si>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</si>
  <si>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</si>
  <si>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</si>
  <si>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</si>
  <si>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</si>
  <si>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Hold Amount for excess Qty. against DPR</t>
  </si>
  <si>
    <t>Final_Amount</t>
  </si>
  <si>
    <t>PAYMENT NOTE No.</t>
  </si>
  <si>
    <t>Payment_Amount</t>
  </si>
  <si>
    <t>TDS_Payment_Amount</t>
  </si>
  <si>
    <t>SD (5%)</t>
  </si>
  <si>
    <t>Advance paid</t>
  </si>
  <si>
    <t>Total_Amount</t>
  </si>
  <si>
    <t>UTR</t>
  </si>
  <si>
    <t>Bamnoli Village Tubewell development  work</t>
  </si>
  <si>
    <t>Total Payable Amount Rs.-</t>
  </si>
  <si>
    <t>Total Paid Amount Rs.-</t>
  </si>
  <si>
    <t>Balance Payable Amount Rs.-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</si>
</sst>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3">
    <xf numFmtId="0" fontId="0" fillId="0" borderId="0" xfId="0"/>
    <xf numFmtId="0" fontId="2" fillId="0" borderId="0" xfId="0" applyFont="1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Font="1" applyFill="1" applyBorder="1" applyAlignment="1">
      <alignment vertical="center"/>
    </xf>
    <xf numFmtId="43" fontId="3" fillId="2" borderId="0" xfId="1" applyFont="1" applyFill="1" applyBorder="1" applyAlignment="1">
      <alignment vertical="center"/>
    </xf>
    <xf numFmtId="43" fontId="0" fillId="2" borderId="0" xfId="1" applyFont="1" applyFill="1" applyAlignment="1">
      <alignment vertical="center"/>
    </xf>
    <xf numFmtId="43" fontId="4" fillId="2" borderId="0" xfId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43" fontId="5" fillId="2" borderId="0" xfId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3" fontId="7" fillId="2" borderId="2" xfId="1" applyFont="1" applyFill="1" applyBorder="1" applyAlignment="1">
      <alignment horizontal="center" vertical="center"/>
    </xf>
    <xf numFmtId="43" fontId="2" fillId="2" borderId="2" xfId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vertical="center"/>
    </xf>
    <xf numFmtId="43" fontId="5" fillId="2" borderId="7" xfId="1" applyFont="1" applyFill="1" applyBorder="1" applyAlignment="1">
      <alignment vertical="center"/>
    </xf>
    <xf numFmtId="43" fontId="5" fillId="2" borderId="8" xfId="1" applyFont="1" applyFill="1" applyBorder="1" applyAlignment="1">
      <alignment vertical="center"/>
    </xf>
    <xf numFmtId="43" fontId="5" fillId="2" borderId="9" xfId="1" applyFont="1" applyFill="1" applyBorder="1" applyAlignment="1">
      <alignment vertical="center"/>
    </xf>
    <xf numFmtId="43" fontId="5" fillId="2" borderId="10" xfId="1" applyFont="1" applyFill="1" applyBorder="1" applyAlignment="1">
      <alignment vertical="center"/>
    </xf>
    <xf numFmtId="43" fontId="5" fillId="2" borderId="11" xfId="1" applyFont="1" applyFill="1" applyBorder="1" applyAlignment="1">
      <alignment vertical="center"/>
    </xf>
    <xf numFmtId="43" fontId="5" fillId="2" borderId="12" xfId="1" applyFont="1" applyFill="1" applyBorder="1" applyAlignment="1">
      <alignment vertical="center"/>
    </xf>
    <xf numFmtId="9" fontId="5" fillId="2" borderId="12" xfId="1" applyNumberFormat="1" applyFont="1" applyFill="1" applyBorder="1" applyAlignment="1">
      <alignment vertical="center"/>
    </xf>
    <xf numFmtId="9" fontId="5" fillId="2" borderId="13" xfId="1" applyNumberFormat="1" applyFont="1" applyFill="1" applyBorder="1" applyAlignment="1">
      <alignment vertical="center"/>
    </xf>
    <xf numFmtId="43" fontId="5" fillId="2" borderId="13" xfId="1" applyFont="1" applyFill="1" applyBorder="1" applyAlignment="1">
      <alignment vertical="center"/>
    </xf>
    <xf numFmtId="43" fontId="5" fillId="2" borderId="14" xfId="1" applyFont="1" applyFill="1" applyBorder="1" applyAlignment="1">
      <alignment vertical="center"/>
    </xf>
    <xf numFmtId="43" fontId="5" fillId="2" borderId="15" xfId="1" applyFont="1" applyFill="1" applyBorder="1" applyAlignment="1">
      <alignment vertical="center"/>
    </xf>
    <xf numFmtId="9" fontId="5" fillId="2" borderId="15" xfId="1" applyNumberFormat="1" applyFont="1" applyFill="1" applyBorder="1" applyAlignment="1">
      <alignment vertical="center"/>
    </xf>
    <xf numFmtId="9" fontId="5" fillId="2" borderId="11" xfId="1" applyNumberFormat="1" applyFont="1" applyFill="1" applyBorder="1" applyAlignment="1">
      <alignment vertical="center"/>
    </xf>
    <xf numFmtId="43" fontId="5" fillId="2" borderId="16" xfId="1" applyFont="1" applyFill="1" applyBorder="1" applyAlignment="1">
      <alignment vertical="center"/>
    </xf>
    <xf numFmtId="0" fontId="5" fillId="2" borderId="17" xfId="0" applyFont="1" applyFill="1" applyBorder="1" applyAlignment="1">
      <alignment horizontal="center" vertical="center" wrapText="1"/>
    </xf>
    <xf numFmtId="15" fontId="5" fillId="0" borderId="7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43" fontId="5" fillId="0" borderId="18" xfId="1" applyFont="1" applyFill="1" applyBorder="1" applyAlignment="1">
      <alignment vertical="center"/>
    </xf>
    <xf numFmtId="43" fontId="5" fillId="0" borderId="9" xfId="1" applyFont="1" applyFill="1" applyBorder="1" applyAlignment="1">
      <alignment vertical="center"/>
    </xf>
    <xf numFmtId="43" fontId="5" fillId="0" borderId="11" xfId="1" applyFont="1" applyFill="1" applyBorder="1" applyAlignment="1">
      <alignment vertical="center"/>
    </xf>
    <xf numFmtId="43" fontId="5" fillId="0" borderId="12" xfId="1" applyFont="1" applyFill="1" applyBorder="1" applyAlignment="1">
      <alignment vertical="center"/>
    </xf>
    <xf numFmtId="43" fontId="5" fillId="0" borderId="13" xfId="1" applyFont="1" applyFill="1" applyBorder="1" applyAlignment="1">
      <alignment vertical="center"/>
    </xf>
    <xf numFmtId="43" fontId="5" fillId="2" borderId="19" xfId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15" fontId="5" fillId="2" borderId="7" xfId="0" applyNumberFormat="1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43" fontId="5" fillId="2" borderId="18" xfId="1" applyFont="1" applyFill="1" applyBorder="1" applyAlignment="1">
      <alignment vertical="center"/>
    </xf>
    <xf numFmtId="43" fontId="5" fillId="2" borderId="20" xfId="1" applyFont="1" applyFill="1" applyBorder="1" applyAlignment="1">
      <alignment vertical="center"/>
    </xf>
    <xf numFmtId="43" fontId="5" fillId="2" borderId="21" xfId="1" applyFont="1" applyFill="1" applyBorder="1" applyAlignment="1">
      <alignment vertical="center"/>
    </xf>
    <xf numFmtId="43" fontId="5" fillId="2" borderId="22" xfId="1" applyFont="1" applyFill="1" applyBorder="1" applyAlignment="1">
      <alignment vertical="center"/>
    </xf>
    <xf numFmtId="43" fontId="5" fillId="2" borderId="23" xfId="1" applyFont="1" applyFill="1" applyBorder="1" applyAlignment="1">
      <alignment vertical="center"/>
    </xf>
    <xf numFmtId="0" fontId="4" fillId="2" borderId="21" xfId="0" applyFont="1" applyFill="1" applyBorder="1" applyAlignment="1">
      <alignment horizontal="center" vertical="center" wrapText="1"/>
    </xf>
    <xf numFmtId="43" fontId="5" fillId="2" borderId="24" xfId="1" applyFont="1" applyFill="1" applyBorder="1" applyAlignment="1">
      <alignment vertical="center"/>
    </xf>
    <xf numFmtId="43" fontId="5" fillId="2" borderId="25" xfId="1" applyFont="1" applyFill="1" applyBorder="1" applyAlignment="1">
      <alignment vertical="center"/>
    </xf>
    <xf numFmtId="43" fontId="5" fillId="2" borderId="26" xfId="1" applyFont="1" applyFill="1" applyBorder="1" applyAlignment="1">
      <alignment vertical="center"/>
    </xf>
    <xf numFmtId="43" fontId="5" fillId="2" borderId="27" xfId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43" fontId="5" fillId="2" borderId="31" xfId="1" applyFont="1" applyFill="1" applyBorder="1" applyAlignment="1">
      <alignment horizontal="right" vertical="center"/>
    </xf>
    <xf numFmtId="43" fontId="5" fillId="2" borderId="32" xfId="1" applyFont="1" applyFill="1" applyBorder="1" applyAlignment="1">
      <alignment vertical="center"/>
    </xf>
    <xf numFmtId="43" fontId="5" fillId="2" borderId="30" xfId="1" applyFont="1" applyFill="1" applyBorder="1" applyAlignment="1">
      <alignment vertical="center"/>
    </xf>
    <xf numFmtId="43" fontId="5" fillId="2" borderId="33" xfId="1" applyFont="1" applyFill="1" applyBorder="1" applyAlignment="1">
      <alignment vertical="center"/>
    </xf>
    <xf numFmtId="43" fontId="5" fillId="2" borderId="34" xfId="1" applyFont="1" applyFill="1" applyBorder="1" applyAlignment="1">
      <alignment vertical="center"/>
    </xf>
    <xf numFmtId="43" fontId="5" fillId="2" borderId="35" xfId="1" applyFont="1" applyFill="1" applyBorder="1" applyAlignment="1">
      <alignment vertical="center"/>
    </xf>
    <xf numFmtId="43" fontId="5" fillId="2" borderId="36" xfId="1" applyFont="1" applyFill="1" applyBorder="1" applyAlignment="1">
      <alignment vertical="center"/>
    </xf>
    <xf numFmtId="43" fontId="4" fillId="2" borderId="15" xfId="1" applyFont="1" applyFill="1" applyBorder="1" applyAlignment="1">
      <alignment vertical="center"/>
    </xf>
    <xf numFmtId="43" fontId="4" fillId="2" borderId="11" xfId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5C102-FC5E-4F86-895A-D4D998051E71}">
  <dimension ref="A1:X30"/>
  <sheetViews>
    <sheetView tabSelected="1" workbookViewId="0">
      <selection activeCell="B21" sqref="B21"/>
    </sheetView>
  </sheetViews>
  <sheetFormatPr defaultColWidth="9" defaultRowHeight="15" x14ac:dyDescent="0.25"/>
  <cols>
    <col min="1" max="1" width="9" style="3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7" width="13.28515625" style="3" customWidth="1"/>
    <col min="8" max="8" width="14.7109375" style="7" customWidth="1"/>
    <col min="9" max="9" width="12.85546875" style="7" bestFit="1" customWidth="1"/>
    <col min="10" max="10" width="10.7109375" style="3" bestFit="1" customWidth="1"/>
    <col min="11" max="11" width="11.85546875" style="3" bestFit="1" customWidth="1"/>
    <col min="12" max="13" width="10.42578125" style="3" customWidth="1"/>
    <col min="14" max="16" width="14.85546875" style="3" customWidth="1"/>
    <col min="17" max="17" width="7.28515625" style="3" customWidth="1"/>
    <col min="18" max="18" width="21.7109375" style="3" bestFit="1" customWidth="1"/>
    <col min="19" max="19" width="12.7109375" style="3" bestFit="1" customWidth="1"/>
    <col min="20" max="20" width="14.5703125" style="3" bestFit="1" customWidth="1"/>
    <col min="21" max="22" width="14.5703125" style="3" customWidth="1"/>
    <col min="23" max="23" width="14" style="3" customWidth="1"/>
    <col min="24" max="24" width="72.42578125" style="3" bestFit="1" customWidth="1"/>
    <col min="25" max="16384" width="9" style="3"/>
  </cols>
  <sheetData>
    <row r="1" spans="1:24" x14ac:dyDescent="0.25">
      <c r="A1" s="1" t="s">
        <v>0</v>
      </c>
      <c r="B1" s="2" t="s">
        <v>1</v>
      </c>
      <c r="E1" s="4"/>
      <c r="F1" s="4"/>
      <c r="G1" s="4"/>
      <c r="H1" s="5"/>
      <c r="I1" s="5"/>
    </row>
    <row r="2" spans="1:24" ht="21" x14ac:dyDescent="0.25">
      <c r="A2" s="1" t="s">
        <v>2</v>
      </c>
      <c r="B2" t="s">
        <v>3</v>
      </c>
      <c r="C2" s="6"/>
      <c r="D2" s="6" t="s">
        <v>1</v>
      </c>
      <c r="I2" s="8" t="s">
        <v>4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4" ht="21.75" thickBot="1" x14ac:dyDescent="0.3">
      <c r="A3" s="1" t="s">
        <v>5</v>
      </c>
      <c r="B3" t="s">
        <v>6</v>
      </c>
      <c r="C3" s="6"/>
      <c r="D3" s="6"/>
      <c r="I3" s="8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4" ht="15.75" thickBot="1" x14ac:dyDescent="0.3">
      <c r="A4" s="1" t="s">
        <v>7</v>
      </c>
      <c r="B4" t="s">
        <v>6</v>
      </c>
      <c r="C4" s="10"/>
      <c r="D4" s="10"/>
      <c r="E4" s="10"/>
      <c r="F4" s="9"/>
      <c r="G4" s="9"/>
      <c r="H4" s="11"/>
      <c r="I4" s="11"/>
      <c r="J4" s="9"/>
      <c r="K4" s="9"/>
      <c r="L4" s="9"/>
      <c r="M4" s="9"/>
      <c r="R4" s="9"/>
      <c r="S4" s="12"/>
      <c r="T4" s="12"/>
      <c r="U4" s="12"/>
      <c r="V4" s="12"/>
      <c r="W4" s="12"/>
      <c r="X4" s="12"/>
    </row>
    <row r="5" spans="1:24" ht="41.25" thickBot="1" x14ac:dyDescent="0.3">
      <c r="A5" s="13" t="s">
        <v>8</v>
      </c>
      <c r="B5" s="14" t="s">
        <v>9</v>
      </c>
      <c r="C5" s="15" t="s">
        <v>10</v>
      </c>
      <c r="D5" s="16" t="s">
        <v>11</v>
      </c>
      <c r="E5" s="14" t="s">
        <v>12</v>
      </c>
      <c r="F5" s="14" t="s">
        <v>13</v>
      </c>
      <c r="G5" s="16" t="s">
        <v>14</v>
      </c>
      <c r="H5" s="17" t="s">
        <v>15</v>
      </c>
      <c r="I5" s="18" t="s">
        <v>16</v>
      </c>
      <c r="J5" s="14" t="s">
        <v>17</v>
      </c>
      <c r="K5" s="14" t="s">
        <v>18</v>
      </c>
      <c r="L5" s="14" t="s">
        <v>19</v>
      </c>
      <c r="M5" s="14" t="s">
        <v>20</v>
      </c>
      <c r="N5" s="19" t="s">
        <v>21</v>
      </c>
      <c r="O5" s="19" t="s">
        <v>22</v>
      </c>
      <c r="P5" s="19" t="s">
        <v>23</v>
      </c>
      <c r="Q5" s="20"/>
      <c r="R5" s="21" t="s">
        <v>24</v>
      </c>
      <c r="S5" s="14" t="s">
        <v>25</v>
      </c>
      <c r="T5" s="14" t="s">
        <v>26</v>
      </c>
      <c r="U5" s="22" t="s">
        <v>27</v>
      </c>
      <c r="V5" s="21" t="s">
        <v>28</v>
      </c>
      <c r="W5" s="14" t="s">
        <v>29</v>
      </c>
      <c r="X5" s="14" t="s">
        <v>30</v>
      </c>
    </row>
    <row r="6" spans="1:24" x14ac:dyDescent="0.25">
      <c r="B6" s="23"/>
      <c r="C6" s="24"/>
      <c r="D6" s="24"/>
      <c r="E6" s="25"/>
      <c r="F6" s="26"/>
      <c r="G6" s="27"/>
      <c r="H6" s="28"/>
      <c r="I6" s="29"/>
      <c r="J6" s="30">
        <v>0.01</v>
      </c>
      <c r="K6" s="31">
        <v>0.05</v>
      </c>
      <c r="L6" s="31">
        <v>0</v>
      </c>
      <c r="M6" s="31">
        <v>0</v>
      </c>
      <c r="N6" s="32"/>
      <c r="O6" s="32"/>
      <c r="P6" s="32"/>
      <c r="Q6" s="20"/>
      <c r="R6" s="33"/>
      <c r="S6" s="34"/>
      <c r="T6" s="35">
        <v>0.01</v>
      </c>
      <c r="U6" s="36">
        <v>0.05</v>
      </c>
      <c r="V6" s="28"/>
      <c r="W6" s="37"/>
      <c r="X6" s="32"/>
    </row>
    <row r="7" spans="1:24" ht="28.5" x14ac:dyDescent="0.25">
      <c r="A7" s="3">
        <v>57644</v>
      </c>
      <c r="B7" s="38" t="s">
        <v>31</v>
      </c>
      <c r="C7" s="39">
        <v>45109</v>
      </c>
      <c r="D7" s="40">
        <v>166</v>
      </c>
      <c r="E7" s="41">
        <v>269000</v>
      </c>
      <c r="F7" s="42">
        <v>0</v>
      </c>
      <c r="G7" s="42">
        <f>E7-F7</f>
        <v>269000</v>
      </c>
      <c r="H7" s="43">
        <f>ROUND(G7*18%,)</f>
        <v>48420</v>
      </c>
      <c r="I7" s="44">
        <f>ROUND(G7+H7,)</f>
        <v>317420</v>
      </c>
      <c r="J7" s="44">
        <f>ROUND(G7*J6,)</f>
        <v>2690</v>
      </c>
      <c r="K7" s="45">
        <f>ROUND(G7*5%,)</f>
        <v>13450</v>
      </c>
      <c r="L7" s="45"/>
      <c r="M7" s="45"/>
      <c r="N7" s="45">
        <f>H7</f>
        <v>48420</v>
      </c>
      <c r="O7" s="45"/>
      <c r="P7" s="45">
        <f>I7-SUM(J7:O7)</f>
        <v>252860</v>
      </c>
      <c r="Q7" s="20"/>
      <c r="R7" s="46"/>
      <c r="S7" s="34"/>
      <c r="T7" s="34">
        <v>0</v>
      </c>
      <c r="U7" s="28">
        <v>0</v>
      </c>
      <c r="V7" s="28"/>
      <c r="W7" s="37"/>
      <c r="X7" s="47"/>
    </row>
    <row r="8" spans="1:24" ht="36.6" customHeight="1" x14ac:dyDescent="0.25">
      <c r="B8" s="38"/>
      <c r="C8" s="48"/>
      <c r="D8" s="49"/>
      <c r="E8" s="50"/>
      <c r="F8" s="26"/>
      <c r="G8" s="26"/>
      <c r="H8" s="43"/>
      <c r="I8" s="29"/>
      <c r="J8" s="29">
        <f>J6*G8</f>
        <v>0</v>
      </c>
      <c r="K8" s="45">
        <f>ROUND(G8*5%,)</f>
        <v>0</v>
      </c>
      <c r="L8" s="45">
        <v>0</v>
      </c>
      <c r="M8" s="45">
        <v>0</v>
      </c>
      <c r="N8" s="45">
        <f>H8</f>
        <v>0</v>
      </c>
      <c r="O8" s="45"/>
      <c r="P8" s="32">
        <f>I8-SUM(J8:O8)</f>
        <v>0</v>
      </c>
      <c r="Q8" s="20"/>
      <c r="R8" s="46"/>
      <c r="S8" s="34"/>
      <c r="T8" s="34"/>
      <c r="U8" s="28">
        <v>0</v>
      </c>
      <c r="V8" s="28">
        <v>0</v>
      </c>
      <c r="W8" s="37"/>
      <c r="X8" s="47"/>
    </row>
    <row r="9" spans="1:24" x14ac:dyDescent="0.25">
      <c r="B9" s="38"/>
      <c r="C9" s="48"/>
      <c r="D9" s="49"/>
      <c r="E9" s="50"/>
      <c r="F9" s="26"/>
      <c r="G9" s="26"/>
      <c r="H9" s="28"/>
      <c r="I9" s="29"/>
      <c r="J9" s="29">
        <v>0</v>
      </c>
      <c r="K9" s="51"/>
      <c r="L9" s="51"/>
      <c r="M9" s="51"/>
      <c r="N9" s="51"/>
      <c r="O9" s="32"/>
      <c r="P9" s="32">
        <f>I9-SUM(J9:N9)</f>
        <v>0</v>
      </c>
      <c r="Q9" s="20"/>
      <c r="R9" s="46"/>
      <c r="S9" s="34"/>
      <c r="T9" s="34"/>
      <c r="U9" s="28"/>
      <c r="V9" s="28"/>
      <c r="W9" s="37"/>
      <c r="X9" s="47"/>
    </row>
    <row r="10" spans="1:24" x14ac:dyDescent="0.25">
      <c r="B10" s="38"/>
      <c r="C10" s="48"/>
      <c r="D10" s="49"/>
      <c r="E10" s="52"/>
      <c r="F10" s="53">
        <v>0</v>
      </c>
      <c r="G10" s="53">
        <f>E10-F10</f>
        <v>0</v>
      </c>
      <c r="H10" s="54">
        <v>0</v>
      </c>
      <c r="I10" s="29">
        <f>G10+H10</f>
        <v>0</v>
      </c>
      <c r="J10" s="29">
        <f>J$6*I10</f>
        <v>0</v>
      </c>
      <c r="K10" s="32">
        <v>0</v>
      </c>
      <c r="L10" s="32"/>
      <c r="M10" s="32"/>
      <c r="N10" s="32">
        <v>0</v>
      </c>
      <c r="O10" s="32"/>
      <c r="P10" s="32">
        <f>I10-SUM(J10:N10)</f>
        <v>0</v>
      </c>
      <c r="Q10" s="55"/>
      <c r="R10" s="46"/>
      <c r="S10" s="34"/>
      <c r="T10" s="34"/>
      <c r="U10" s="28"/>
      <c r="V10" s="28">
        <v>0</v>
      </c>
      <c r="W10" s="37"/>
      <c r="X10" s="47"/>
    </row>
    <row r="11" spans="1:24" x14ac:dyDescent="0.25">
      <c r="B11" s="56"/>
      <c r="C11" s="57"/>
      <c r="D11" s="57"/>
      <c r="E11" s="58"/>
      <c r="F11" s="53"/>
      <c r="G11" s="58"/>
      <c r="H11" s="54"/>
      <c r="I11" s="24"/>
      <c r="J11" s="24"/>
      <c r="K11" s="51"/>
      <c r="L11" s="51"/>
      <c r="M11" s="51"/>
      <c r="N11" s="51"/>
      <c r="O11" s="51"/>
      <c r="P11" s="51"/>
      <c r="Q11" s="55"/>
      <c r="R11" s="46"/>
      <c r="S11" s="53"/>
      <c r="T11" s="53"/>
      <c r="U11" s="53"/>
      <c r="V11" s="53"/>
      <c r="W11" s="59"/>
      <c r="X11" s="60"/>
    </row>
    <row r="12" spans="1:24" ht="15.75" thickBot="1" x14ac:dyDescent="0.3">
      <c r="B12" s="61"/>
      <c r="C12" s="62"/>
      <c r="D12" s="62"/>
      <c r="E12" s="63"/>
      <c r="F12" s="63"/>
      <c r="G12" s="63"/>
      <c r="H12" s="64"/>
      <c r="I12" s="65"/>
      <c r="J12" s="65"/>
      <c r="K12" s="66"/>
      <c r="L12" s="66"/>
      <c r="M12" s="66"/>
      <c r="N12" s="66"/>
      <c r="O12" s="66"/>
      <c r="P12" s="66"/>
      <c r="Q12" s="55"/>
      <c r="R12" s="67"/>
      <c r="S12" s="68"/>
      <c r="T12" s="68"/>
      <c r="U12" s="68"/>
      <c r="V12" s="68"/>
      <c r="W12" s="69"/>
      <c r="X12" s="66"/>
    </row>
    <row r="13" spans="1:24" x14ac:dyDescent="0.25">
      <c r="A13" s="34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28"/>
      <c r="X13" s="34"/>
    </row>
    <row r="14" spans="1:24" x14ac:dyDescent="0.25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28"/>
      <c r="X14" s="53"/>
    </row>
    <row r="15" spans="1:24" x14ac:dyDescent="0.25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70" t="s">
        <v>32</v>
      </c>
      <c r="N15" s="34"/>
      <c r="O15" s="34"/>
      <c r="P15" s="70">
        <f>SUM(P7:P12)</f>
        <v>252860</v>
      </c>
      <c r="Q15" s="34"/>
      <c r="R15" s="34"/>
      <c r="S15" s="34"/>
      <c r="T15" s="34"/>
      <c r="U15" s="70" t="s">
        <v>33</v>
      </c>
      <c r="V15" s="34"/>
      <c r="W15" s="71">
        <f>SUM(W6:W12)</f>
        <v>0</v>
      </c>
      <c r="X15" s="53"/>
    </row>
    <row r="16" spans="1:24" x14ac:dyDescent="0.25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71"/>
      <c r="X16" s="53"/>
    </row>
    <row r="17" spans="1:24" x14ac:dyDescent="0.25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70" t="s">
        <v>34</v>
      </c>
      <c r="V17" s="34"/>
      <c r="W17" s="71">
        <f>P15-W15</f>
        <v>252860</v>
      </c>
      <c r="X17" s="53"/>
    </row>
    <row r="18" spans="1:24" x14ac:dyDescent="0.25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28"/>
      <c r="X18" s="53"/>
    </row>
    <row r="30" spans="1:24" x14ac:dyDescent="0.25">
      <c r="K30" s="7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Anish Lcepl</dc:creator>
  <cp:lastModifiedBy>Anish Lcepl</cp:lastModifiedBy>
  <dcterms:created xsi:type="dcterms:W3CDTF">2025-06-27T07:16:05Z</dcterms:created>
  <dcterms:modified xsi:type="dcterms:W3CDTF">2025-06-27T07:16:14Z</dcterms:modified>
</cp:coreProperties>
</file>