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827"/>
  <workbookPr filterPrivacy="1"/>
  <xr:revisionPtr revIDLastSave="0" documentId="13_ncr:1_{4D5F9177-3410-46D5-A9CE-4523ABAB5C3B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V20" i="1" l="1"/>
  <c r="G16" i="1" l="1"/>
  <c r="J16" i="1" s="1"/>
  <c r="Q15" i="1"/>
  <c r="K16" i="1" l="1"/>
  <c r="H16" i="1"/>
  <c r="N16" i="1" s="1"/>
  <c r="K28" i="1" s="1"/>
  <c r="I16" i="1"/>
  <c r="P16" i="1" l="1"/>
  <c r="G9" i="1"/>
  <c r="J9" i="1" s="1"/>
  <c r="K9" i="1" l="1"/>
  <c r="H9" i="1"/>
  <c r="N9" i="1" s="1"/>
  <c r="I9" i="1" l="1"/>
  <c r="P9" i="1"/>
  <c r="L20" i="1" l="1"/>
  <c r="M20" i="1"/>
  <c r="O20" i="1"/>
  <c r="Q7" i="1" l="1"/>
  <c r="G8" i="1" l="1"/>
  <c r="K8" i="1" s="1"/>
  <c r="J8" i="1" l="1"/>
  <c r="H8" i="1"/>
  <c r="N8" i="1" s="1"/>
  <c r="G13" i="1"/>
  <c r="Q12" i="1"/>
  <c r="E10" i="1" l="1"/>
  <c r="P10" i="1" s="1"/>
  <c r="J13" i="1"/>
  <c r="J20" i="1" s="1"/>
  <c r="K13" i="1"/>
  <c r="I8" i="1"/>
  <c r="P8" i="1" s="1"/>
  <c r="H13" i="1"/>
  <c r="N13" i="1" s="1"/>
  <c r="E14" i="1" s="1"/>
  <c r="P14" i="1" s="1"/>
  <c r="K20" i="1" l="1"/>
  <c r="K26" i="1" s="1"/>
  <c r="N20" i="1"/>
  <c r="I13" i="1"/>
  <c r="P13" i="1" s="1"/>
  <c r="P20" i="1" l="1"/>
  <c r="V21" i="1" l="1"/>
  <c r="K27" i="1" s="1"/>
</calcChain>
</file>

<file path=xl/sharedStrings.xml><?xml version="1.0" encoding="utf-8"?>
<sst xmlns="http://schemas.openxmlformats.org/spreadsheetml/2006/main" count="51" uniqueCount="47">
  <si>
    <t>Amount</t>
  </si>
  <si>
    <t>Td</t>
  </si>
  <si>
    <t>Hold amount quantity excess against DPR</t>
  </si>
  <si>
    <t>PAYMENT NOTE No.</t>
  </si>
  <si>
    <t>TDS Amount @ 1% on BASIC AMOUNT</t>
  </si>
  <si>
    <t>SD (5%)</t>
  </si>
  <si>
    <t>UTR</t>
  </si>
  <si>
    <t>Total Paid</t>
  </si>
  <si>
    <t>Balanace Payable</t>
  </si>
  <si>
    <t>Total Basic</t>
  </si>
  <si>
    <t>PVD Enterprises</t>
  </si>
  <si>
    <t>24-05-2024 NEFT/AXISP00502611881/RIUP24/0574/PVD ENTERPRISES/PUNB0110800 339674.00</t>
  </si>
  <si>
    <t>Hold amt.</t>
  </si>
  <si>
    <t>Adv/Surplus</t>
  </si>
  <si>
    <t>GST Pending</t>
  </si>
  <si>
    <t>29-05-2024 NEFT/AXISP00503586477/RIUP24/0573/PVD ENTERPRISES/PUNB0110800 364786.00</t>
  </si>
  <si>
    <t>06-07-2024 NEFT/AXISP00516321911/RIUP24/0911/PVD ENTERPRISES/PUNB0110800 250000.00</t>
  </si>
  <si>
    <t>16-07-2024 NEFT/AXISP00519021672/RIUP24/1135/PVD ENTERPRISES/PUNB0110800 200000.00</t>
  </si>
  <si>
    <t>23-08-2024 NEFT/AXISP00531577840/RIUP24/1161/PVD ENTERPRISES/PUNB0110800 65044.00</t>
  </si>
  <si>
    <t>23-08-2024
NEFT/AXISP00531577841/RIUP24/1179/PVD
ENTERPRISES/PUNB0110800 172559.00</t>
  </si>
  <si>
    <t>19-09-2024 NEFT/AXISP00542128320/RIUP24/1162/PVD ENTERPRISES/PUNB0110800 163407.00</t>
  </si>
  <si>
    <t>25.03.25</t>
  </si>
  <si>
    <t>Subcontractor:</t>
  </si>
  <si>
    <t>State:</t>
  </si>
  <si>
    <t>Uttar Pradesh</t>
  </si>
  <si>
    <t>District:</t>
  </si>
  <si>
    <t>Muzaffarnagar</t>
  </si>
  <si>
    <t>Block:</t>
  </si>
  <si>
    <t>PMC_No</t>
  </si>
  <si>
    <t>Invoice_Details</t>
  </si>
  <si>
    <t>Invoice_Date</t>
  </si>
  <si>
    <t>Invoice_No</t>
  </si>
  <si>
    <t>Basic_Amount</t>
  </si>
  <si>
    <t>Debit_Amount</t>
  </si>
  <si>
    <t>TDS_Amount</t>
  </si>
  <si>
    <t>SD_Amount</t>
  </si>
  <si>
    <t>On_Commission</t>
  </si>
  <si>
    <t>GST_SD_Amount</t>
  </si>
  <si>
    <t>Final_Amount</t>
  </si>
  <si>
    <t>Total_Amount</t>
  </si>
  <si>
    <t>Abdulpur Village Pump Work</t>
  </si>
  <si>
    <t>Abdulpur  Village Pump Work</t>
  </si>
  <si>
    <t>Bhaisani  Village Pump Work</t>
  </si>
  <si>
    <t>Maharaipur  Village Pump Work</t>
  </si>
  <si>
    <t>GST Release Note</t>
  </si>
  <si>
    <t>GST_Amount</t>
  </si>
  <si>
    <t>1&amp;3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</si>
</sst>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_ * #,##0.00_ ;_ * \-#,##0.00_ ;_ * &quot;-&quot;??_ ;_ @_ "/>
  </numFmts>
  <fonts count="9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rgb="FFFF0000"/>
      <name val="Calibri"/>
      <family val="2"/>
      <scheme val="minor"/>
    </font>
    <font>
      <b/>
      <sz val="9"/>
      <color theme="1"/>
      <name val="Comic Sans MS"/>
      <family val="4"/>
    </font>
    <font>
      <sz val="9"/>
      <color rgb="FFFF0000"/>
      <name val="Comic Sans MS"/>
      <family val="4"/>
    </font>
    <font>
      <sz val="9"/>
      <color theme="1"/>
      <name val="Comic Sans MS"/>
      <family val="4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b/>
      <sz val="11"/>
      <name val="Calibri"/>
      <family val="2"/>
      <scheme val="minor"/>
    </font>
  </fonts>
  <fills count="6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FF0000"/>
        <bgColor indexed="64"/>
      </patternFill>
    </fill>
    <fill>
      <patternFill patternType="solid">
        <fgColor theme="5" tint="0.79998168889431442"/>
        <bgColor indexed="64"/>
      </patternFill>
    </fill>
  </fills>
  <borders count="13">
    <border>
      <left/>
      <right/>
      <top/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/>
      <bottom style="thin">
        <color auto="1"/>
      </bottom>
      <diagonal/>
    </border>
    <border>
      <left style="medium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</borders>
  <cellStyleXfs count="2">
    <xf numFmtId="0" fontId="0" fillId="0" borderId="0"/>
    <xf numFmtId="164" fontId="1" fillId="0" borderId="0" applyFont="0" applyFill="0" applyBorder="0" applyAlignment="0" applyProtection="0"/>
  </cellStyleXfs>
  <cellXfs count="51">
    <xf numFmtId="0" fontId="0" fillId="0" borderId="0" xfId="0"/>
    <xf numFmtId="0" fontId="3" fillId="2" borderId="1" xfId="0" applyFont="1" applyFill="1" applyBorder="1" applyAlignment="1">
      <alignment horizontal="center" vertical="center" wrapText="1"/>
    </xf>
    <xf numFmtId="164" fontId="3" fillId="2" borderId="1" xfId="1" applyFont="1" applyFill="1" applyBorder="1" applyAlignment="1">
      <alignment horizontal="center" vertical="center"/>
    </xf>
    <xf numFmtId="164" fontId="4" fillId="2" borderId="0" xfId="1" applyFont="1" applyFill="1" applyBorder="1" applyAlignment="1">
      <alignment vertical="center"/>
    </xf>
    <xf numFmtId="0" fontId="2" fillId="2" borderId="0" xfId="0" applyFont="1" applyFill="1" applyAlignment="1">
      <alignment vertical="center"/>
    </xf>
    <xf numFmtId="0" fontId="0" fillId="2" borderId="0" xfId="0" applyFill="1" applyAlignment="1">
      <alignment vertical="center"/>
    </xf>
    <xf numFmtId="164" fontId="5" fillId="2" borderId="2" xfId="1" applyFont="1" applyFill="1" applyBorder="1" applyAlignment="1">
      <alignment vertical="center"/>
    </xf>
    <xf numFmtId="0" fontId="5" fillId="2" borderId="2" xfId="1" applyNumberFormat="1" applyFont="1" applyFill="1" applyBorder="1" applyAlignment="1">
      <alignment vertical="center"/>
    </xf>
    <xf numFmtId="9" fontId="5" fillId="2" borderId="2" xfId="1" applyNumberFormat="1" applyFont="1" applyFill="1" applyBorder="1" applyAlignment="1">
      <alignment vertical="center"/>
    </xf>
    <xf numFmtId="0" fontId="3" fillId="2" borderId="2" xfId="0" applyFont="1" applyFill="1" applyBorder="1" applyAlignment="1">
      <alignment horizontal="center" vertical="center" wrapText="1"/>
    </xf>
    <xf numFmtId="0" fontId="5" fillId="3" borderId="3" xfId="0" applyFont="1" applyFill="1" applyBorder="1" applyAlignment="1">
      <alignment horizontal="left" vertical="center"/>
    </xf>
    <xf numFmtId="15" fontId="5" fillId="3" borderId="3" xfId="0" applyNumberFormat="1" applyFont="1" applyFill="1" applyBorder="1" applyAlignment="1">
      <alignment horizontal="center" vertical="center"/>
    </xf>
    <xf numFmtId="0" fontId="5" fillId="3" borderId="3" xfId="0" applyFont="1" applyFill="1" applyBorder="1" applyAlignment="1">
      <alignment horizontal="center" vertical="center"/>
    </xf>
    <xf numFmtId="164" fontId="5" fillId="3" borderId="3" xfId="1" applyFont="1" applyFill="1" applyBorder="1" applyAlignment="1">
      <alignment vertical="center"/>
    </xf>
    <xf numFmtId="0" fontId="3" fillId="4" borderId="3" xfId="0" applyFont="1" applyFill="1" applyBorder="1" applyAlignment="1">
      <alignment horizontal="center" vertical="center" wrapText="1"/>
    </xf>
    <xf numFmtId="0" fontId="0" fillId="3" borderId="3" xfId="0" applyFill="1" applyBorder="1" applyAlignment="1">
      <alignment horizontal="center" vertical="center"/>
    </xf>
    <xf numFmtId="0" fontId="0" fillId="3" borderId="0" xfId="0" applyFill="1" applyAlignment="1">
      <alignment vertical="center"/>
    </xf>
    <xf numFmtId="0" fontId="5" fillId="2" borderId="4" xfId="0" applyFont="1" applyFill="1" applyBorder="1" applyAlignment="1">
      <alignment horizontal="center" vertical="center" wrapText="1"/>
    </xf>
    <xf numFmtId="15" fontId="5" fillId="2" borderId="4" xfId="0" applyNumberFormat="1" applyFont="1" applyFill="1" applyBorder="1" applyAlignment="1">
      <alignment horizontal="center" vertical="center"/>
    </xf>
    <xf numFmtId="0" fontId="5" fillId="2" borderId="4" xfId="0" applyFont="1" applyFill="1" applyBorder="1" applyAlignment="1">
      <alignment horizontal="center" vertical="center"/>
    </xf>
    <xf numFmtId="164" fontId="5" fillId="2" borderId="4" xfId="1" applyFont="1" applyFill="1" applyBorder="1" applyAlignment="1">
      <alignment vertical="center"/>
    </xf>
    <xf numFmtId="0" fontId="3" fillId="2" borderId="4" xfId="0" applyFont="1" applyFill="1" applyBorder="1" applyAlignment="1">
      <alignment horizontal="center" vertical="center" wrapText="1"/>
    </xf>
    <xf numFmtId="164" fontId="5" fillId="2" borderId="4" xfId="1" applyFont="1" applyFill="1" applyBorder="1" applyAlignment="1">
      <alignment horizontal="right" vertical="center"/>
    </xf>
    <xf numFmtId="164" fontId="5" fillId="2" borderId="1" xfId="1" applyFont="1" applyFill="1" applyBorder="1" applyAlignment="1">
      <alignment vertical="center"/>
    </xf>
    <xf numFmtId="164" fontId="3" fillId="2" borderId="1" xfId="1" applyFont="1" applyFill="1" applyBorder="1" applyAlignment="1">
      <alignment vertical="center"/>
    </xf>
    <xf numFmtId="164" fontId="3" fillId="2" borderId="2" xfId="1" applyFont="1" applyFill="1" applyBorder="1" applyAlignment="1">
      <alignment vertical="center"/>
    </xf>
    <xf numFmtId="0" fontId="5" fillId="2" borderId="3" xfId="0" applyFont="1" applyFill="1" applyBorder="1" applyAlignment="1">
      <alignment horizontal="center" vertical="center" wrapText="1"/>
    </xf>
    <xf numFmtId="15" fontId="5" fillId="2" borderId="3" xfId="0" applyNumberFormat="1" applyFont="1" applyFill="1" applyBorder="1" applyAlignment="1">
      <alignment horizontal="center" vertical="center"/>
    </xf>
    <xf numFmtId="0" fontId="5" fillId="2" borderId="3" xfId="0" applyFont="1" applyFill="1" applyBorder="1" applyAlignment="1">
      <alignment horizontal="center" vertical="center"/>
    </xf>
    <xf numFmtId="164" fontId="5" fillId="2" borderId="3" xfId="1" applyFont="1" applyFill="1" applyBorder="1" applyAlignment="1">
      <alignment vertical="center"/>
    </xf>
    <xf numFmtId="0" fontId="3" fillId="2" borderId="3" xfId="0" applyFont="1" applyFill="1" applyBorder="1" applyAlignment="1">
      <alignment horizontal="center" vertical="center" wrapText="1"/>
    </xf>
    <xf numFmtId="0" fontId="7" fillId="0" borderId="9" xfId="0" applyFont="1" applyBorder="1"/>
    <xf numFmtId="164" fontId="7" fillId="0" borderId="10" xfId="0" applyNumberFormat="1" applyFont="1" applyBorder="1"/>
    <xf numFmtId="0" fontId="7" fillId="0" borderId="11" xfId="0" applyFont="1" applyBorder="1"/>
    <xf numFmtId="164" fontId="7" fillId="0" borderId="12" xfId="0" applyNumberFormat="1" applyFont="1" applyBorder="1"/>
    <xf numFmtId="0" fontId="6" fillId="0" borderId="0" xfId="0" applyFont="1"/>
    <xf numFmtId="0" fontId="6" fillId="2" borderId="1" xfId="0" applyFont="1" applyFill="1" applyBorder="1" applyAlignment="1">
      <alignment vertical="center"/>
    </xf>
    <xf numFmtId="0" fontId="3" fillId="3" borderId="3" xfId="1" applyNumberFormat="1" applyFont="1" applyFill="1" applyBorder="1" applyAlignment="1">
      <alignment vertical="center"/>
    </xf>
    <xf numFmtId="0" fontId="3" fillId="2" borderId="4" xfId="1" applyNumberFormat="1" applyFont="1" applyFill="1" applyBorder="1" applyAlignment="1">
      <alignment vertical="center"/>
    </xf>
    <xf numFmtId="0" fontId="3" fillId="2" borderId="1" xfId="1" applyNumberFormat="1" applyFont="1" applyFill="1" applyBorder="1" applyAlignment="1">
      <alignment vertical="center"/>
    </xf>
    <xf numFmtId="0" fontId="3" fillId="2" borderId="2" xfId="1" applyNumberFormat="1" applyFont="1" applyFill="1" applyBorder="1" applyAlignment="1">
      <alignment vertical="center"/>
    </xf>
    <xf numFmtId="164" fontId="4" fillId="5" borderId="4" xfId="1" applyFont="1" applyFill="1" applyBorder="1" applyAlignment="1">
      <alignment vertical="center"/>
    </xf>
    <xf numFmtId="164" fontId="4" fillId="5" borderId="3" xfId="1" applyFont="1" applyFill="1" applyBorder="1" applyAlignment="1">
      <alignment vertical="center"/>
    </xf>
    <xf numFmtId="0" fontId="6" fillId="2" borderId="1" xfId="0" applyFont="1" applyFill="1" applyBorder="1" applyAlignment="1">
      <alignment horizontal="center" vertical="center" wrapText="1"/>
    </xf>
    <xf numFmtId="14" fontId="6" fillId="2" borderId="1" xfId="0" applyNumberFormat="1" applyFont="1" applyFill="1" applyBorder="1" applyAlignment="1">
      <alignment horizontal="center" vertical="center"/>
    </xf>
    <xf numFmtId="0" fontId="6" fillId="2" borderId="1" xfId="0" applyFont="1" applyFill="1" applyBorder="1" applyAlignment="1">
      <alignment horizontal="center" vertical="center"/>
    </xf>
    <xf numFmtId="164" fontId="8" fillId="2" borderId="1" xfId="1" applyFont="1" applyFill="1" applyBorder="1" applyAlignment="1">
      <alignment horizontal="center" vertical="center"/>
    </xf>
    <xf numFmtId="0" fontId="7" fillId="0" borderId="5" xfId="0" applyFont="1" applyBorder="1" applyAlignment="1">
      <alignment horizontal="center"/>
    </xf>
    <xf numFmtId="0" fontId="7" fillId="0" borderId="6" xfId="0" applyFont="1" applyBorder="1" applyAlignment="1">
      <alignment horizontal="center"/>
    </xf>
    <xf numFmtId="0" fontId="7" fillId="0" borderId="7" xfId="0" applyFont="1" applyBorder="1" applyAlignment="1">
      <alignment horizontal="center"/>
    </xf>
    <xf numFmtId="0" fontId="7" fillId="0" borderId="8" xfId="0" applyFont="1" applyBorder="1" applyAlignment="1">
      <alignment horizontal="center"/>
    </xf>
  </cellXfs>
  <cellStyles count="2">
    <cellStyle name="Comma" xfId="1" builtinId="3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CC28"/>
  <sheetViews>
    <sheetView tabSelected="1" zoomScale="130" zoomScaleNormal="130" workbookViewId="0">
      <selection activeCell="F3" sqref="F3"/>
    </sheetView>
  </sheetViews>
  <sheetFormatPr defaultColWidth="9" defaultRowHeight="14.4" x14ac:dyDescent="0.3"/>
  <cols>
    <col min="1" max="1" width="9" style="35"/>
    <col min="2" max="2" width="28.33203125" bestFit="1" customWidth="1"/>
    <col min="3" max="3" width="11.33203125" bestFit="1" customWidth="1"/>
    <col min="4" max="4" width="9.6640625" bestFit="1" customWidth="1"/>
    <col min="5" max="5" width="12.109375" customWidth="1"/>
    <col min="6" max="6" width="13.109375" customWidth="1"/>
    <col min="7" max="7" width="12.88671875" customWidth="1"/>
    <col min="8" max="8" width="13.33203125" bestFit="1" customWidth="1"/>
    <col min="9" max="9" width="12.88671875" bestFit="1" customWidth="1"/>
    <col min="10" max="10" width="18.44140625" customWidth="1"/>
    <col min="11" max="11" width="19.33203125" customWidth="1"/>
    <col min="12" max="13" width="10" customWidth="1"/>
    <col min="14" max="14" width="14" customWidth="1"/>
    <col min="15" max="15" width="14.33203125" bestFit="1" customWidth="1"/>
    <col min="16" max="16" width="15" customWidth="1"/>
    <col min="17" max="17" width="13.44140625" customWidth="1"/>
    <col min="18" max="18" width="21.5546875" hidden="1" customWidth="1"/>
    <col min="19" max="19" width="12.5546875" hidden="1" customWidth="1"/>
    <col min="20" max="20" width="14.5546875" hidden="1" customWidth="1"/>
    <col min="21" max="21" width="16.88671875" hidden="1" customWidth="1"/>
    <col min="22" max="22" width="15.6640625" customWidth="1"/>
    <col min="23" max="23" width="89.88671875" customWidth="1"/>
  </cols>
  <sheetData>
    <row r="1" spans="1:81" x14ac:dyDescent="0.3">
      <c r="A1" s="35" t="s">
        <v>22</v>
      </c>
      <c r="B1" t="s">
        <v>10</v>
      </c>
    </row>
    <row r="2" spans="1:81" x14ac:dyDescent="0.3">
      <c r="A2" s="35" t="s">
        <v>23</v>
      </c>
      <c r="B2" t="s">
        <v>24</v>
      </c>
    </row>
    <row r="3" spans="1:81" x14ac:dyDescent="0.3">
      <c r="A3" s="35" t="s">
        <v>25</v>
      </c>
      <c r="B3" t="s">
        <v>26</v>
      </c>
    </row>
    <row r="4" spans="1:81" ht="15" thickBot="1" x14ac:dyDescent="0.35">
      <c r="A4" s="35" t="s">
        <v>27</v>
      </c>
      <c r="B4" t="s">
        <v>26</v>
      </c>
    </row>
    <row r="5" spans="1:81" s="5" customFormat="1" ht="35.1" customHeight="1" x14ac:dyDescent="0.3">
      <c r="A5" s="36" t="s">
        <v>28</v>
      </c>
      <c r="B5" s="43" t="s">
        <v>29</v>
      </c>
      <c r="C5" s="44" t="s">
        <v>30</v>
      </c>
      <c r="D5" s="45" t="s">
        <v>31</v>
      </c>
      <c r="E5" s="43" t="s">
        <v>32</v>
      </c>
      <c r="F5" s="43" t="s">
        <v>33</v>
      </c>
      <c r="G5" s="1" t="s">
        <v>9</v>
      </c>
      <c r="H5" s="46" t="s">
        <v>45</v>
      </c>
      <c r="I5" s="2" t="s">
        <v>0</v>
      </c>
      <c r="J5" s="43" t="s">
        <v>34</v>
      </c>
      <c r="K5" s="43" t="s">
        <v>35</v>
      </c>
      <c r="L5" s="43" t="s">
        <v>36</v>
      </c>
      <c r="M5" s="1" t="s">
        <v>1</v>
      </c>
      <c r="N5" s="43" t="s">
        <v>37</v>
      </c>
      <c r="O5" s="1" t="s">
        <v>2</v>
      </c>
      <c r="P5" s="43" t="s">
        <v>38</v>
      </c>
      <c r="Q5" s="1"/>
      <c r="R5" s="1" t="s">
        <v>3</v>
      </c>
      <c r="S5" s="1" t="s">
        <v>0</v>
      </c>
      <c r="T5" s="1" t="s">
        <v>4</v>
      </c>
      <c r="U5" s="1" t="s">
        <v>5</v>
      </c>
      <c r="V5" s="43" t="s">
        <v>39</v>
      </c>
      <c r="W5" s="1" t="s">
        <v>6</v>
      </c>
      <c r="X5" s="3"/>
      <c r="Y5" s="3"/>
      <c r="Z5" s="3"/>
      <c r="AA5" s="3"/>
      <c r="AB5" s="3"/>
      <c r="AC5" s="3"/>
      <c r="AD5" s="4"/>
      <c r="AE5" s="4"/>
      <c r="AF5" s="4"/>
      <c r="AG5" s="4"/>
      <c r="AH5" s="4"/>
      <c r="AI5" s="4"/>
      <c r="AJ5" s="4"/>
      <c r="AK5" s="4"/>
      <c r="AL5" s="4"/>
      <c r="AM5" s="4"/>
      <c r="AN5" s="4"/>
      <c r="AO5" s="4"/>
      <c r="AP5" s="4"/>
      <c r="AQ5" s="4"/>
      <c r="AR5" s="4"/>
      <c r="AS5" s="4"/>
      <c r="AT5" s="4"/>
      <c r="AU5" s="4"/>
      <c r="AV5" s="4"/>
      <c r="AW5" s="4"/>
      <c r="AX5" s="4"/>
      <c r="AY5" s="4"/>
      <c r="AZ5" s="4"/>
      <c r="BA5" s="4"/>
      <c r="BB5" s="4"/>
      <c r="BC5" s="4"/>
      <c r="BD5" s="4"/>
      <c r="BE5" s="4"/>
      <c r="BF5" s="4"/>
      <c r="BG5" s="4"/>
      <c r="BH5" s="4"/>
      <c r="BI5" s="4"/>
      <c r="BJ5" s="4"/>
      <c r="BK5" s="4"/>
      <c r="BL5" s="4"/>
      <c r="BM5" s="4"/>
      <c r="BN5" s="4"/>
      <c r="BO5" s="4"/>
      <c r="BP5" s="4"/>
      <c r="BQ5" s="4"/>
      <c r="BR5" s="4"/>
      <c r="BS5" s="4"/>
      <c r="BT5" s="4"/>
      <c r="BU5" s="4"/>
      <c r="BV5" s="4"/>
      <c r="BW5" s="4"/>
      <c r="BX5" s="4"/>
      <c r="BY5" s="4"/>
      <c r="BZ5" s="4"/>
      <c r="CA5" s="4"/>
      <c r="CB5" s="4"/>
      <c r="CC5" s="4"/>
    </row>
    <row r="6" spans="1:81" s="5" customFormat="1" ht="35.1" customHeight="1" thickBot="1" x14ac:dyDescent="0.35">
      <c r="A6" s="25"/>
      <c r="B6" s="7"/>
      <c r="C6" s="6"/>
      <c r="D6" s="6"/>
      <c r="E6" s="6"/>
      <c r="F6" s="6"/>
      <c r="G6" s="6"/>
      <c r="H6" s="6"/>
      <c r="I6" s="6"/>
      <c r="J6" s="8">
        <v>0.01</v>
      </c>
      <c r="K6" s="8">
        <v>0.05</v>
      </c>
      <c r="L6" s="8">
        <v>0.1</v>
      </c>
      <c r="M6" s="8">
        <v>0.1</v>
      </c>
      <c r="N6" s="6"/>
      <c r="O6" s="6"/>
      <c r="P6" s="6"/>
      <c r="Q6" s="9"/>
      <c r="R6" s="6"/>
      <c r="S6" s="6"/>
      <c r="T6" s="8">
        <v>0.01</v>
      </c>
      <c r="U6" s="8">
        <v>0.05</v>
      </c>
      <c r="V6" s="6"/>
      <c r="W6" s="6"/>
      <c r="X6" s="3"/>
      <c r="Y6" s="3"/>
      <c r="Z6" s="3"/>
      <c r="AA6" s="3"/>
      <c r="AB6" s="4"/>
      <c r="AC6" s="4"/>
      <c r="AD6" s="4"/>
      <c r="AE6" s="4"/>
      <c r="AF6" s="4"/>
      <c r="AG6" s="4"/>
      <c r="AH6" s="4"/>
      <c r="AI6" s="4"/>
      <c r="AJ6" s="4"/>
      <c r="AK6" s="4"/>
      <c r="AL6" s="4"/>
      <c r="AM6" s="4"/>
      <c r="AN6" s="4"/>
      <c r="AO6" s="4"/>
      <c r="AP6" s="4"/>
      <c r="AQ6" s="4"/>
      <c r="AR6" s="4"/>
      <c r="AS6" s="4"/>
      <c r="AT6" s="4"/>
      <c r="AU6" s="4"/>
      <c r="AV6" s="4"/>
      <c r="AW6" s="4"/>
      <c r="AX6" s="4"/>
      <c r="AY6" s="4"/>
      <c r="AZ6" s="4"/>
      <c r="BA6" s="4"/>
      <c r="BB6" s="4"/>
      <c r="BC6" s="4"/>
      <c r="BD6" s="4"/>
      <c r="BE6" s="4"/>
      <c r="BF6" s="4"/>
      <c r="BG6" s="4"/>
      <c r="BH6" s="4"/>
      <c r="BI6" s="4"/>
      <c r="BJ6" s="4"/>
      <c r="BK6" s="4"/>
      <c r="BL6" s="4"/>
      <c r="BM6" s="4"/>
      <c r="BN6" s="4"/>
      <c r="BO6" s="4"/>
      <c r="BP6" s="4"/>
      <c r="BQ6" s="4"/>
      <c r="BR6" s="4"/>
      <c r="BS6" s="4"/>
      <c r="BT6" s="4"/>
      <c r="BU6" s="4"/>
      <c r="BV6" s="4"/>
      <c r="BW6" s="4"/>
      <c r="BX6" s="4"/>
      <c r="BY6" s="4"/>
      <c r="BZ6" s="4"/>
      <c r="CA6" s="4"/>
      <c r="CB6" s="4"/>
      <c r="CC6" s="4"/>
    </row>
    <row r="7" spans="1:81" s="16" customFormat="1" ht="35.1" customHeight="1" x14ac:dyDescent="0.3">
      <c r="A7" s="37"/>
      <c r="B7" s="10"/>
      <c r="C7" s="11"/>
      <c r="D7" s="12"/>
      <c r="E7" s="13"/>
      <c r="F7" s="13"/>
      <c r="G7" s="13"/>
      <c r="H7" s="13"/>
      <c r="I7" s="13"/>
      <c r="J7" s="13"/>
      <c r="K7" s="13"/>
      <c r="L7" s="13"/>
      <c r="M7" s="13"/>
      <c r="N7" s="13"/>
      <c r="O7" s="13"/>
      <c r="P7" s="13"/>
      <c r="Q7" s="14">
        <f>A8</f>
        <v>63760</v>
      </c>
      <c r="R7" s="13"/>
      <c r="S7" s="13"/>
      <c r="T7" s="13"/>
      <c r="U7" s="13"/>
      <c r="V7" s="13"/>
      <c r="W7" s="15"/>
      <c r="X7" s="3"/>
      <c r="Y7" s="3"/>
      <c r="Z7" s="3"/>
      <c r="AA7" s="3"/>
      <c r="AB7" s="4"/>
      <c r="AC7" s="4"/>
      <c r="AD7" s="4"/>
      <c r="AE7" s="4"/>
      <c r="AF7" s="4"/>
      <c r="AG7" s="4"/>
      <c r="AH7" s="4"/>
      <c r="AI7" s="4"/>
      <c r="AJ7" s="4"/>
      <c r="AK7" s="4"/>
      <c r="AL7" s="4"/>
      <c r="AM7" s="4"/>
      <c r="AN7" s="4"/>
      <c r="AO7" s="4"/>
      <c r="AP7" s="4"/>
      <c r="AQ7" s="4"/>
      <c r="AR7" s="4"/>
      <c r="AS7" s="4"/>
      <c r="AT7" s="4"/>
      <c r="AU7" s="4"/>
      <c r="AV7" s="4"/>
      <c r="AW7" s="4"/>
      <c r="AX7" s="4"/>
      <c r="AY7" s="4"/>
      <c r="AZ7" s="4"/>
      <c r="BA7" s="4"/>
      <c r="BB7" s="4"/>
      <c r="BC7" s="4"/>
      <c r="BD7" s="4"/>
      <c r="BE7" s="4"/>
      <c r="BF7" s="4"/>
      <c r="BG7" s="4"/>
      <c r="BH7" s="4"/>
      <c r="BI7" s="4"/>
      <c r="BJ7" s="4"/>
      <c r="BK7" s="4"/>
      <c r="BL7" s="4"/>
      <c r="BM7" s="4"/>
      <c r="BN7" s="4"/>
      <c r="BO7" s="4"/>
      <c r="BP7" s="4"/>
      <c r="BQ7" s="4"/>
      <c r="BR7" s="4"/>
      <c r="BS7" s="4"/>
      <c r="BT7" s="4"/>
      <c r="BU7" s="4"/>
      <c r="BV7" s="4"/>
      <c r="BW7" s="4"/>
      <c r="BX7" s="4"/>
      <c r="BY7" s="4"/>
      <c r="BZ7" s="4"/>
      <c r="CA7" s="4"/>
      <c r="CB7" s="4"/>
      <c r="CC7" s="4"/>
    </row>
    <row r="8" spans="1:81" s="5" customFormat="1" ht="35.1" customHeight="1" x14ac:dyDescent="0.3">
      <c r="A8" s="38">
        <v>63760</v>
      </c>
      <c r="B8" s="17" t="s">
        <v>40</v>
      </c>
      <c r="C8" s="18">
        <v>45423</v>
      </c>
      <c r="D8" s="19">
        <v>1</v>
      </c>
      <c r="E8" s="20">
        <v>649687</v>
      </c>
      <c r="F8" s="20">
        <v>261618</v>
      </c>
      <c r="G8" s="20">
        <f>E8-F8</f>
        <v>388069</v>
      </c>
      <c r="H8" s="20">
        <f>ROUND(G8*18%,0)</f>
        <v>69852</v>
      </c>
      <c r="I8" s="20">
        <f>G8+H8</f>
        <v>457921</v>
      </c>
      <c r="J8" s="20">
        <f>J6*G8</f>
        <v>3880.69</v>
      </c>
      <c r="K8" s="20">
        <f>K6*G8</f>
        <v>19403.45</v>
      </c>
      <c r="L8" s="20"/>
      <c r="M8" s="20"/>
      <c r="N8" s="41">
        <f>H8</f>
        <v>69852</v>
      </c>
      <c r="O8" s="20"/>
      <c r="P8" s="20">
        <f>I8-SUM(J8:O8)</f>
        <v>364784.86</v>
      </c>
      <c r="Q8" s="21"/>
      <c r="R8" s="20"/>
      <c r="S8" s="20"/>
      <c r="T8" s="20"/>
      <c r="U8" s="20"/>
      <c r="V8" s="20">
        <v>364786</v>
      </c>
      <c r="W8" s="20" t="s">
        <v>15</v>
      </c>
      <c r="X8" s="3"/>
      <c r="Y8" s="3"/>
      <c r="Z8" s="3"/>
      <c r="AA8" s="3"/>
      <c r="AB8" s="4"/>
      <c r="AC8" s="4"/>
      <c r="AD8" s="4"/>
      <c r="AE8" s="4"/>
      <c r="AF8" s="4"/>
      <c r="AG8" s="4"/>
      <c r="AH8" s="4"/>
      <c r="AI8" s="4"/>
      <c r="AJ8" s="4"/>
      <c r="AK8" s="4"/>
      <c r="AL8" s="4"/>
      <c r="AM8" s="4"/>
      <c r="AN8" s="4"/>
      <c r="AO8" s="4"/>
      <c r="AP8" s="4"/>
      <c r="AQ8" s="4"/>
      <c r="AR8" s="4"/>
      <c r="AS8" s="4"/>
      <c r="AT8" s="4"/>
      <c r="AU8" s="4"/>
      <c r="AV8" s="4"/>
      <c r="AW8" s="4"/>
      <c r="AX8" s="4"/>
      <c r="AY8" s="4"/>
      <c r="AZ8" s="4"/>
      <c r="BA8" s="4"/>
      <c r="BB8" s="4"/>
      <c r="BC8" s="4"/>
      <c r="BD8" s="4"/>
      <c r="BE8" s="4"/>
      <c r="BF8" s="4"/>
      <c r="BG8" s="4"/>
      <c r="BH8" s="4"/>
      <c r="BI8" s="4"/>
      <c r="BJ8" s="4"/>
      <c r="BK8" s="4"/>
      <c r="BL8" s="4"/>
      <c r="BM8" s="4"/>
      <c r="BN8" s="4"/>
      <c r="BO8" s="4"/>
      <c r="BP8" s="4"/>
      <c r="BQ8" s="4"/>
      <c r="BR8" s="4"/>
      <c r="BS8" s="4"/>
      <c r="BT8" s="4"/>
      <c r="BU8" s="4"/>
      <c r="BV8" s="4"/>
      <c r="BW8" s="4"/>
      <c r="BX8" s="4"/>
      <c r="BY8" s="4"/>
      <c r="BZ8" s="4"/>
      <c r="CA8" s="4"/>
      <c r="CB8" s="4"/>
      <c r="CC8" s="4"/>
    </row>
    <row r="9" spans="1:81" s="5" customFormat="1" ht="35.1" customHeight="1" x14ac:dyDescent="0.3">
      <c r="A9" s="38">
        <v>63760</v>
      </c>
      <c r="B9" s="17" t="s">
        <v>41</v>
      </c>
      <c r="C9" s="27">
        <v>45458</v>
      </c>
      <c r="D9" s="28">
        <v>3</v>
      </c>
      <c r="E9" s="29">
        <v>519750</v>
      </c>
      <c r="F9" s="29"/>
      <c r="G9" s="20">
        <f>E9-F9</f>
        <v>519750</v>
      </c>
      <c r="H9" s="20">
        <f>ROUND(G9*18%,0)</f>
        <v>93555</v>
      </c>
      <c r="I9" s="20">
        <f>G9+H9</f>
        <v>613305</v>
      </c>
      <c r="J9" s="20">
        <f>J6*$G$9</f>
        <v>5197.5</v>
      </c>
      <c r="K9" s="20">
        <f>K6*$G$9</f>
        <v>25987.5</v>
      </c>
      <c r="L9" s="20"/>
      <c r="M9" s="20"/>
      <c r="N9" s="41">
        <f>H9</f>
        <v>93555</v>
      </c>
      <c r="O9" s="20"/>
      <c r="P9" s="20">
        <f>I9-SUM(J9:O9)</f>
        <v>488565</v>
      </c>
      <c r="Q9" s="30"/>
      <c r="R9" s="29"/>
      <c r="S9" s="29"/>
      <c r="T9" s="29"/>
      <c r="U9" s="29"/>
      <c r="V9" s="29">
        <v>250000</v>
      </c>
      <c r="W9" s="29" t="s">
        <v>16</v>
      </c>
      <c r="X9" s="3"/>
      <c r="Y9" s="3"/>
      <c r="Z9" s="3"/>
      <c r="AA9" s="3"/>
      <c r="AB9" s="4"/>
      <c r="AC9" s="4"/>
      <c r="AD9" s="4"/>
      <c r="AE9" s="4"/>
      <c r="AF9" s="4"/>
      <c r="AG9" s="4"/>
      <c r="AH9" s="4"/>
      <c r="AI9" s="4"/>
      <c r="AJ9" s="4"/>
      <c r="AK9" s="4"/>
      <c r="AL9" s="4"/>
      <c r="AM9" s="4"/>
      <c r="AN9" s="4"/>
      <c r="AO9" s="4"/>
      <c r="AP9" s="4"/>
      <c r="AQ9" s="4"/>
      <c r="AR9" s="4"/>
      <c r="AS9" s="4"/>
      <c r="AT9" s="4"/>
      <c r="AU9" s="4"/>
      <c r="AV9" s="4"/>
      <c r="AW9" s="4"/>
      <c r="AX9" s="4"/>
      <c r="AY9" s="4"/>
      <c r="AZ9" s="4"/>
      <c r="BA9" s="4"/>
      <c r="BB9" s="4"/>
      <c r="BC9" s="4"/>
      <c r="BD9" s="4"/>
      <c r="BE9" s="4"/>
      <c r="BF9" s="4"/>
      <c r="BG9" s="4"/>
      <c r="BH9" s="4"/>
      <c r="BI9" s="4"/>
      <c r="BJ9" s="4"/>
      <c r="BK9" s="4"/>
      <c r="BL9" s="4"/>
      <c r="BM9" s="4"/>
      <c r="BN9" s="4"/>
      <c r="BO9" s="4"/>
      <c r="BP9" s="4"/>
      <c r="BQ9" s="4"/>
      <c r="BR9" s="4"/>
      <c r="BS9" s="4"/>
      <c r="BT9" s="4"/>
      <c r="BU9" s="4"/>
      <c r="BV9" s="4"/>
      <c r="BW9" s="4"/>
      <c r="BX9" s="4"/>
      <c r="BY9" s="4"/>
      <c r="BZ9" s="4"/>
      <c r="CA9" s="4"/>
      <c r="CB9" s="4"/>
      <c r="CC9" s="4"/>
    </row>
    <row r="10" spans="1:81" s="5" customFormat="1" ht="35.1" customHeight="1" x14ac:dyDescent="0.3">
      <c r="A10" s="38">
        <v>63760</v>
      </c>
      <c r="B10" t="s">
        <v>44</v>
      </c>
      <c r="C10" s="27"/>
      <c r="D10" s="28" t="s">
        <v>46</v>
      </c>
      <c r="E10" s="29">
        <f>N8+N9</f>
        <v>163407</v>
      </c>
      <c r="F10" s="29"/>
      <c r="G10" s="29"/>
      <c r="H10" s="29"/>
      <c r="I10" s="29"/>
      <c r="J10" s="29"/>
      <c r="K10" s="29"/>
      <c r="L10" s="29"/>
      <c r="M10" s="29"/>
      <c r="N10" s="29"/>
      <c r="O10" s="29"/>
      <c r="P10" s="42">
        <f>E10</f>
        <v>163407</v>
      </c>
      <c r="Q10" s="30"/>
      <c r="R10" s="29"/>
      <c r="S10" s="29"/>
      <c r="T10" s="29"/>
      <c r="U10" s="29"/>
      <c r="V10" s="29">
        <v>200000</v>
      </c>
      <c r="W10" s="29" t="s">
        <v>17</v>
      </c>
      <c r="X10" s="3"/>
      <c r="Y10" s="3"/>
      <c r="Z10" s="3"/>
      <c r="AA10" s="3"/>
      <c r="AB10" s="4"/>
      <c r="AC10" s="4"/>
      <c r="AD10" s="4"/>
      <c r="AE10" s="4"/>
      <c r="AF10" s="4"/>
      <c r="AG10" s="4"/>
      <c r="AH10" s="4"/>
      <c r="AI10" s="4"/>
      <c r="AJ10" s="4"/>
      <c r="AK10" s="4"/>
      <c r="AL10" s="4"/>
      <c r="AM10" s="4"/>
      <c r="AN10" s="4"/>
      <c r="AO10" s="4"/>
      <c r="AP10" s="4"/>
      <c r="AQ10" s="4"/>
      <c r="AR10" s="4"/>
      <c r="AS10" s="4"/>
      <c r="AT10" s="4"/>
      <c r="AU10" s="4"/>
      <c r="AV10" s="4"/>
      <c r="AW10" s="4"/>
      <c r="AX10" s="4"/>
      <c r="AY10" s="4"/>
      <c r="AZ10" s="4"/>
      <c r="BA10" s="4"/>
      <c r="BB10" s="4"/>
      <c r="BC10" s="4"/>
      <c r="BD10" s="4"/>
      <c r="BE10" s="4"/>
      <c r="BF10" s="4"/>
      <c r="BG10" s="4"/>
      <c r="BH10" s="4"/>
      <c r="BI10" s="4"/>
      <c r="BJ10" s="4"/>
      <c r="BK10" s="4"/>
      <c r="BL10" s="4"/>
      <c r="BM10" s="4"/>
      <c r="BN10" s="4"/>
      <c r="BO10" s="4"/>
      <c r="BP10" s="4"/>
      <c r="BQ10" s="4"/>
      <c r="BR10" s="4"/>
      <c r="BS10" s="4"/>
      <c r="BT10" s="4"/>
      <c r="BU10" s="4"/>
      <c r="BV10" s="4"/>
      <c r="BW10" s="4"/>
      <c r="BX10" s="4"/>
      <c r="BY10" s="4"/>
      <c r="BZ10" s="4"/>
      <c r="CA10" s="4"/>
      <c r="CB10" s="4"/>
      <c r="CC10" s="4"/>
    </row>
    <row r="11" spans="1:81" s="5" customFormat="1" ht="35.1" customHeight="1" x14ac:dyDescent="0.3">
      <c r="A11" s="38">
        <v>63760</v>
      </c>
      <c r="B11" s="26"/>
      <c r="C11" s="27"/>
      <c r="D11" s="28"/>
      <c r="E11" s="29"/>
      <c r="F11" s="29"/>
      <c r="G11" s="29"/>
      <c r="H11" s="29"/>
      <c r="I11" s="29"/>
      <c r="J11" s="29"/>
      <c r="K11" s="29"/>
      <c r="L11" s="29"/>
      <c r="M11" s="29"/>
      <c r="N11" s="29"/>
      <c r="O11" s="29"/>
      <c r="P11" s="42"/>
      <c r="Q11" s="30"/>
      <c r="R11" s="29"/>
      <c r="S11" s="29"/>
      <c r="T11" s="29"/>
      <c r="U11" s="29"/>
      <c r="V11" s="29">
        <v>163407</v>
      </c>
      <c r="W11" s="29" t="s">
        <v>20</v>
      </c>
      <c r="X11" s="3"/>
      <c r="Y11" s="3"/>
      <c r="Z11" s="3"/>
      <c r="AA11" s="3"/>
      <c r="AB11" s="4"/>
      <c r="AC11" s="4"/>
      <c r="AD11" s="4"/>
      <c r="AE11" s="4"/>
      <c r="AF11" s="4"/>
      <c r="AG11" s="4"/>
      <c r="AH11" s="4"/>
      <c r="AI11" s="4"/>
      <c r="AJ11" s="4"/>
      <c r="AK11" s="4"/>
      <c r="AL11" s="4"/>
      <c r="AM11" s="4"/>
      <c r="AN11" s="4"/>
      <c r="AO11" s="4"/>
      <c r="AP11" s="4"/>
      <c r="AQ11" s="4"/>
      <c r="AR11" s="4"/>
      <c r="AS11" s="4"/>
      <c r="AT11" s="4"/>
      <c r="AU11" s="4"/>
      <c r="AV11" s="4"/>
      <c r="AW11" s="4"/>
      <c r="AX11" s="4"/>
      <c r="AY11" s="4"/>
      <c r="AZ11" s="4"/>
      <c r="BA11" s="4"/>
      <c r="BB11" s="4"/>
      <c r="BC11" s="4"/>
      <c r="BD11" s="4"/>
      <c r="BE11" s="4"/>
      <c r="BF11" s="4"/>
      <c r="BG11" s="4"/>
      <c r="BH11" s="4"/>
      <c r="BI11" s="4"/>
      <c r="BJ11" s="4"/>
      <c r="BK11" s="4"/>
      <c r="BL11" s="4"/>
      <c r="BM11" s="4"/>
      <c r="BN11" s="4"/>
      <c r="BO11" s="4"/>
      <c r="BP11" s="4"/>
      <c r="BQ11" s="4"/>
      <c r="BR11" s="4"/>
      <c r="BS11" s="4"/>
      <c r="BT11" s="4"/>
      <c r="BU11" s="4"/>
      <c r="BV11" s="4"/>
      <c r="BW11" s="4"/>
      <c r="BX11" s="4"/>
      <c r="BY11" s="4"/>
      <c r="BZ11" s="4"/>
      <c r="CA11" s="4"/>
      <c r="CB11" s="4"/>
      <c r="CC11" s="4"/>
    </row>
    <row r="12" spans="1:81" s="16" customFormat="1" ht="35.1" customHeight="1" x14ac:dyDescent="0.3">
      <c r="A12" s="37"/>
      <c r="B12" s="10"/>
      <c r="C12" s="11"/>
      <c r="D12" s="12"/>
      <c r="E12" s="13"/>
      <c r="F12" s="13"/>
      <c r="G12" s="13"/>
      <c r="H12" s="13"/>
      <c r="I12" s="13"/>
      <c r="J12" s="13"/>
      <c r="K12" s="13"/>
      <c r="L12" s="13"/>
      <c r="M12" s="13"/>
      <c r="N12" s="13"/>
      <c r="O12" s="13"/>
      <c r="P12" s="13"/>
      <c r="Q12" s="14">
        <f>A13</f>
        <v>63793</v>
      </c>
      <c r="R12" s="13"/>
      <c r="S12" s="13"/>
      <c r="T12" s="13"/>
      <c r="U12" s="13"/>
      <c r="V12" s="13"/>
      <c r="X12" s="3"/>
      <c r="Y12" s="3"/>
      <c r="Z12" s="3"/>
      <c r="AA12" s="3"/>
      <c r="AB12" s="4"/>
      <c r="AC12" s="4"/>
      <c r="AD12" s="4"/>
      <c r="AE12" s="4"/>
      <c r="AF12" s="4"/>
      <c r="AG12" s="4"/>
      <c r="AH12" s="4"/>
      <c r="AI12" s="4"/>
      <c r="AJ12" s="4"/>
      <c r="AK12" s="4"/>
      <c r="AL12" s="4"/>
      <c r="AM12" s="4"/>
      <c r="AN12" s="4"/>
      <c r="AO12" s="4"/>
      <c r="AP12" s="4"/>
      <c r="AQ12" s="4"/>
      <c r="AR12" s="4"/>
      <c r="AS12" s="4"/>
      <c r="AT12" s="4"/>
      <c r="AU12" s="4"/>
      <c r="AV12" s="4"/>
      <c r="AW12" s="4"/>
      <c r="AX12" s="4"/>
      <c r="AY12" s="4"/>
      <c r="AZ12" s="4"/>
      <c r="BA12" s="4"/>
      <c r="BB12" s="4"/>
      <c r="BC12" s="4"/>
      <c r="BD12" s="4"/>
      <c r="BE12" s="4"/>
      <c r="BF12" s="4"/>
      <c r="BG12" s="4"/>
      <c r="BH12" s="4"/>
      <c r="BI12" s="4"/>
      <c r="BJ12" s="4"/>
      <c r="BK12" s="4"/>
      <c r="BL12" s="4"/>
      <c r="BM12" s="4"/>
      <c r="BN12" s="4"/>
      <c r="BO12" s="4"/>
      <c r="BP12" s="4"/>
      <c r="BQ12" s="4"/>
      <c r="BR12" s="4"/>
      <c r="BS12" s="4"/>
      <c r="BT12" s="4"/>
      <c r="BU12" s="4"/>
      <c r="BV12" s="4"/>
      <c r="BW12" s="4"/>
      <c r="BX12" s="4"/>
      <c r="BY12" s="4"/>
      <c r="BZ12" s="4"/>
      <c r="CA12" s="4"/>
      <c r="CB12" s="4"/>
      <c r="CC12" s="4"/>
    </row>
    <row r="13" spans="1:81" s="5" customFormat="1" ht="35.1" customHeight="1" x14ac:dyDescent="0.3">
      <c r="A13" s="38">
        <v>63793</v>
      </c>
      <c r="B13" s="17" t="s">
        <v>42</v>
      </c>
      <c r="C13" s="18">
        <v>45427</v>
      </c>
      <c r="D13" s="19">
        <v>2</v>
      </c>
      <c r="E13" s="20">
        <v>495000</v>
      </c>
      <c r="F13" s="20">
        <v>133644</v>
      </c>
      <c r="G13" s="20">
        <f>E13-F13</f>
        <v>361356</v>
      </c>
      <c r="H13" s="20">
        <f>ROUND(G13*18%,0)</f>
        <v>65044</v>
      </c>
      <c r="I13" s="20">
        <f>G13+H13</f>
        <v>426400</v>
      </c>
      <c r="J13" s="20">
        <f>J6*G13</f>
        <v>3613.56</v>
      </c>
      <c r="K13" s="20">
        <f>K6*G13</f>
        <v>18067.8</v>
      </c>
      <c r="L13" s="20"/>
      <c r="M13" s="20"/>
      <c r="N13" s="41">
        <f>H13</f>
        <v>65044</v>
      </c>
      <c r="O13" s="20"/>
      <c r="P13" s="20">
        <f>I13-SUM(J13:O13)</f>
        <v>339674.64</v>
      </c>
      <c r="Q13" s="21"/>
      <c r="R13" s="20"/>
      <c r="S13" s="20"/>
      <c r="T13" s="20"/>
      <c r="U13" s="20"/>
      <c r="V13" s="20">
        <v>339674</v>
      </c>
      <c r="W13" s="20" t="s">
        <v>11</v>
      </c>
      <c r="X13" s="3"/>
      <c r="Y13" s="3"/>
      <c r="Z13" s="3"/>
      <c r="AA13" s="3"/>
      <c r="AB13" s="4"/>
      <c r="AC13" s="4"/>
      <c r="AD13" s="4"/>
      <c r="AE13" s="4"/>
      <c r="AF13" s="4"/>
      <c r="AG13" s="4"/>
      <c r="AH13" s="4"/>
      <c r="AI13" s="4"/>
      <c r="AJ13" s="4"/>
      <c r="AK13" s="4"/>
      <c r="AL13" s="4"/>
      <c r="AM13" s="4"/>
      <c r="AN13" s="4"/>
      <c r="AO13" s="4"/>
      <c r="AP13" s="4"/>
      <c r="AQ13" s="4"/>
      <c r="AR13" s="4"/>
      <c r="AS13" s="4"/>
      <c r="AT13" s="4"/>
      <c r="AU13" s="4"/>
      <c r="AV13" s="4"/>
      <c r="AW13" s="4"/>
      <c r="AX13" s="4"/>
      <c r="AY13" s="4"/>
      <c r="AZ13" s="4"/>
      <c r="BA13" s="4"/>
      <c r="BB13" s="4"/>
      <c r="BC13" s="4"/>
      <c r="BD13" s="4"/>
      <c r="BE13" s="4"/>
      <c r="BF13" s="4"/>
      <c r="BG13" s="4"/>
      <c r="BH13" s="4"/>
      <c r="BI13" s="4"/>
      <c r="BJ13" s="4"/>
      <c r="BK13" s="4"/>
      <c r="BL13" s="4"/>
      <c r="BM13" s="4"/>
      <c r="BN13" s="4"/>
      <c r="BO13" s="4"/>
      <c r="BP13" s="4"/>
      <c r="BQ13" s="4"/>
      <c r="BR13" s="4"/>
      <c r="BS13" s="4"/>
      <c r="BT13" s="4"/>
      <c r="BU13" s="4"/>
      <c r="BV13" s="4"/>
      <c r="BW13" s="4"/>
      <c r="BX13" s="4"/>
      <c r="BY13" s="4"/>
      <c r="BZ13" s="4"/>
      <c r="CA13" s="4"/>
      <c r="CB13" s="4"/>
      <c r="CC13" s="4"/>
    </row>
    <row r="14" spans="1:81" s="5" customFormat="1" ht="35.1" customHeight="1" x14ac:dyDescent="0.3">
      <c r="A14" s="38">
        <v>63793</v>
      </c>
      <c r="B14" t="s">
        <v>44</v>
      </c>
      <c r="C14" s="18"/>
      <c r="D14" s="19">
        <v>2</v>
      </c>
      <c r="E14" s="20">
        <f>N13</f>
        <v>65044</v>
      </c>
      <c r="F14" s="20"/>
      <c r="G14" s="20"/>
      <c r="H14" s="20"/>
      <c r="I14" s="20"/>
      <c r="J14" s="20"/>
      <c r="K14" s="20"/>
      <c r="L14" s="20"/>
      <c r="M14" s="20"/>
      <c r="N14" s="20"/>
      <c r="O14" s="20"/>
      <c r="P14" s="41">
        <f>E14</f>
        <v>65044</v>
      </c>
      <c r="Q14" s="21"/>
      <c r="R14" s="20"/>
      <c r="S14" s="20"/>
      <c r="T14" s="20"/>
      <c r="U14" s="20"/>
      <c r="V14" s="20">
        <v>65044</v>
      </c>
      <c r="W14" s="20" t="s">
        <v>18</v>
      </c>
      <c r="X14" s="3"/>
      <c r="Y14" s="3"/>
      <c r="Z14" s="3"/>
      <c r="AA14" s="3"/>
      <c r="AB14" s="4"/>
      <c r="AC14" s="4"/>
      <c r="AD14" s="4"/>
      <c r="AE14" s="4"/>
      <c r="AF14" s="4"/>
      <c r="AG14" s="4"/>
      <c r="AH14" s="4"/>
      <c r="AI14" s="4"/>
      <c r="AJ14" s="4"/>
      <c r="AK14" s="4"/>
      <c r="AL14" s="4"/>
      <c r="AM14" s="4"/>
      <c r="AN14" s="4"/>
      <c r="AO14" s="4"/>
      <c r="AP14" s="4"/>
      <c r="AQ14" s="4"/>
      <c r="AR14" s="4"/>
      <c r="AS14" s="4"/>
      <c r="AT14" s="4"/>
      <c r="AU14" s="4"/>
      <c r="AV14" s="4"/>
      <c r="AW14" s="4"/>
      <c r="AX14" s="4"/>
      <c r="AY14" s="4"/>
      <c r="AZ14" s="4"/>
      <c r="BA14" s="4"/>
      <c r="BB14" s="4"/>
      <c r="BC14" s="4"/>
      <c r="BD14" s="4"/>
      <c r="BE14" s="4"/>
      <c r="BF14" s="4"/>
      <c r="BG14" s="4"/>
      <c r="BH14" s="4"/>
      <c r="BI14" s="4"/>
      <c r="BJ14" s="4"/>
      <c r="BK14" s="4"/>
      <c r="BL14" s="4"/>
      <c r="BM14" s="4"/>
      <c r="BN14" s="4"/>
      <c r="BO14" s="4"/>
      <c r="BP14" s="4"/>
      <c r="BQ14" s="4"/>
      <c r="BR14" s="4"/>
      <c r="BS14" s="4"/>
      <c r="BT14" s="4"/>
      <c r="BU14" s="4"/>
      <c r="BV14" s="4"/>
      <c r="BW14" s="4"/>
      <c r="BX14" s="4"/>
      <c r="BY14" s="4"/>
      <c r="BZ14" s="4"/>
      <c r="CA14" s="4"/>
      <c r="CB14" s="4"/>
      <c r="CC14" s="4"/>
    </row>
    <row r="15" spans="1:81" s="16" customFormat="1" ht="35.1" customHeight="1" x14ac:dyDescent="0.3">
      <c r="A15" s="37"/>
      <c r="B15" s="10"/>
      <c r="C15" s="11"/>
      <c r="D15" s="12"/>
      <c r="E15" s="13"/>
      <c r="F15" s="13"/>
      <c r="G15" s="13"/>
      <c r="H15" s="13"/>
      <c r="I15" s="13"/>
      <c r="J15" s="13"/>
      <c r="K15" s="13"/>
      <c r="L15" s="13"/>
      <c r="M15" s="13"/>
      <c r="N15" s="13"/>
      <c r="O15" s="13"/>
      <c r="P15" s="13"/>
      <c r="Q15" s="14">
        <f>A16</f>
        <v>64293</v>
      </c>
      <c r="R15" s="13"/>
      <c r="S15" s="13"/>
      <c r="T15" s="13"/>
      <c r="U15" s="13"/>
      <c r="V15" s="13"/>
      <c r="X15" s="3"/>
      <c r="Y15" s="3"/>
      <c r="Z15" s="3"/>
      <c r="AA15" s="3"/>
      <c r="AB15" s="4"/>
      <c r="AC15" s="4"/>
      <c r="AD15" s="4"/>
      <c r="AE15" s="4"/>
      <c r="AF15" s="4"/>
      <c r="AG15" s="4"/>
      <c r="AH15" s="4"/>
      <c r="AI15" s="4"/>
      <c r="AJ15" s="4"/>
      <c r="AK15" s="4"/>
      <c r="AL15" s="4"/>
      <c r="AM15" s="4"/>
      <c r="AN15" s="4"/>
      <c r="AO15" s="4"/>
      <c r="AP15" s="4"/>
      <c r="AQ15" s="4"/>
      <c r="AR15" s="4"/>
      <c r="AS15" s="4"/>
      <c r="AT15" s="4"/>
      <c r="AU15" s="4"/>
      <c r="AV15" s="4"/>
      <c r="AW15" s="4"/>
      <c r="AX15" s="4"/>
      <c r="AY15" s="4"/>
      <c r="AZ15" s="4"/>
      <c r="BA15" s="4"/>
      <c r="BB15" s="4"/>
      <c r="BC15" s="4"/>
      <c r="BD15" s="4"/>
      <c r="BE15" s="4"/>
      <c r="BF15" s="4"/>
      <c r="BG15" s="4"/>
      <c r="BH15" s="4"/>
      <c r="BI15" s="4"/>
      <c r="BJ15" s="4"/>
      <c r="BK15" s="4"/>
      <c r="BL15" s="4"/>
      <c r="BM15" s="4"/>
      <c r="BN15" s="4"/>
      <c r="BO15" s="4"/>
      <c r="BP15" s="4"/>
      <c r="BQ15" s="4"/>
      <c r="BR15" s="4"/>
      <c r="BS15" s="4"/>
      <c r="BT15" s="4"/>
      <c r="BU15" s="4"/>
      <c r="BV15" s="4"/>
      <c r="BW15" s="4"/>
      <c r="BX15" s="4"/>
      <c r="BY15" s="4"/>
      <c r="BZ15" s="4"/>
      <c r="CA15" s="4"/>
      <c r="CB15" s="4"/>
      <c r="CC15" s="4"/>
    </row>
    <row r="16" spans="1:81" s="5" customFormat="1" ht="35.1" customHeight="1" x14ac:dyDescent="0.3">
      <c r="A16" s="38">
        <v>64293</v>
      </c>
      <c r="B16" s="17" t="s">
        <v>43</v>
      </c>
      <c r="C16" s="18">
        <v>45472</v>
      </c>
      <c r="D16" s="19">
        <v>4</v>
      </c>
      <c r="E16" s="20">
        <v>204750</v>
      </c>
      <c r="F16" s="20">
        <v>21176</v>
      </c>
      <c r="G16" s="20">
        <f>E16-F16</f>
        <v>183574</v>
      </c>
      <c r="H16" s="20">
        <f>ROUND(G16*18%,0)</f>
        <v>33043</v>
      </c>
      <c r="I16" s="20">
        <f>G16+H16</f>
        <v>216617</v>
      </c>
      <c r="J16" s="20">
        <f>J6*$G$16</f>
        <v>1835.74</v>
      </c>
      <c r="K16" s="20">
        <f>K6*$G$16</f>
        <v>9178.7000000000007</v>
      </c>
      <c r="L16" s="20"/>
      <c r="M16" s="20"/>
      <c r="N16" s="20">
        <f>H16</f>
        <v>33043</v>
      </c>
      <c r="O16" s="20"/>
      <c r="P16" s="20">
        <f>I16-SUM(J16:O16)</f>
        <v>172559.56</v>
      </c>
      <c r="Q16" s="21"/>
      <c r="R16" s="20"/>
      <c r="S16" s="20"/>
      <c r="T16" s="20"/>
      <c r="U16" s="20"/>
      <c r="V16" s="20">
        <v>172559</v>
      </c>
      <c r="W16" s="20" t="s">
        <v>19</v>
      </c>
      <c r="X16" s="3"/>
      <c r="Y16" s="3"/>
      <c r="Z16" s="3"/>
      <c r="AA16" s="3"/>
      <c r="AB16" s="4"/>
      <c r="AC16" s="4"/>
      <c r="AD16" s="4"/>
      <c r="AE16" s="4"/>
      <c r="AF16" s="4"/>
      <c r="AG16" s="4"/>
      <c r="AH16" s="4"/>
      <c r="AI16" s="4"/>
      <c r="AJ16" s="4"/>
      <c r="AK16" s="4"/>
      <c r="AL16" s="4"/>
      <c r="AM16" s="4"/>
      <c r="AN16" s="4"/>
      <c r="AO16" s="4"/>
      <c r="AP16" s="4"/>
      <c r="AQ16" s="4"/>
      <c r="AR16" s="4"/>
      <c r="AS16" s="4"/>
      <c r="AT16" s="4"/>
      <c r="AU16" s="4"/>
      <c r="AV16" s="4"/>
      <c r="AW16" s="4"/>
      <c r="AX16" s="4"/>
      <c r="AY16" s="4"/>
      <c r="AZ16" s="4"/>
      <c r="BA16" s="4"/>
      <c r="BB16" s="4"/>
      <c r="BC16" s="4"/>
      <c r="BD16" s="4"/>
      <c r="BE16" s="4"/>
      <c r="BF16" s="4"/>
      <c r="BG16" s="4"/>
      <c r="BH16" s="4"/>
      <c r="BI16" s="4"/>
      <c r="BJ16" s="4"/>
      <c r="BK16" s="4"/>
      <c r="BL16" s="4"/>
      <c r="BM16" s="4"/>
      <c r="BN16" s="4"/>
      <c r="BO16" s="4"/>
      <c r="BP16" s="4"/>
      <c r="BQ16" s="4"/>
      <c r="BR16" s="4"/>
      <c r="BS16" s="4"/>
      <c r="BT16" s="4"/>
      <c r="BU16" s="4"/>
      <c r="BV16" s="4"/>
      <c r="BW16" s="4"/>
      <c r="BX16" s="4"/>
      <c r="BY16" s="4"/>
      <c r="BZ16" s="4"/>
      <c r="CA16" s="4"/>
      <c r="CB16" s="4"/>
      <c r="CC16" s="4"/>
    </row>
    <row r="17" spans="1:81" s="5" customFormat="1" ht="35.1" customHeight="1" x14ac:dyDescent="0.3">
      <c r="A17" s="38"/>
      <c r="B17" s="17"/>
      <c r="C17" s="18"/>
      <c r="D17" s="19"/>
      <c r="E17" s="20"/>
      <c r="F17" s="20"/>
      <c r="G17" s="20"/>
      <c r="H17" s="20"/>
      <c r="I17" s="20"/>
      <c r="J17" s="20"/>
      <c r="K17" s="20"/>
      <c r="L17" s="20"/>
      <c r="M17" s="20"/>
      <c r="N17" s="20"/>
      <c r="O17" s="20"/>
      <c r="P17" s="20"/>
      <c r="Q17" s="21"/>
      <c r="R17" s="20"/>
      <c r="S17" s="20"/>
      <c r="T17" s="20"/>
      <c r="U17" s="20"/>
      <c r="V17" s="20"/>
      <c r="W17" s="20"/>
      <c r="X17" s="3"/>
      <c r="Y17" s="3"/>
      <c r="Z17" s="3"/>
      <c r="AA17" s="3"/>
      <c r="AB17" s="4"/>
      <c r="AC17" s="4"/>
      <c r="AD17" s="4"/>
      <c r="AE17" s="4"/>
      <c r="AF17" s="4"/>
      <c r="AG17" s="4"/>
      <c r="AH17" s="4"/>
      <c r="AI17" s="4"/>
      <c r="AJ17" s="4"/>
      <c r="AK17" s="4"/>
      <c r="AL17" s="4"/>
      <c r="AM17" s="4"/>
      <c r="AN17" s="4"/>
      <c r="AO17" s="4"/>
      <c r="AP17" s="4"/>
      <c r="AQ17" s="4"/>
      <c r="AR17" s="4"/>
      <c r="AS17" s="4"/>
      <c r="AT17" s="4"/>
      <c r="AU17" s="4"/>
      <c r="AV17" s="4"/>
      <c r="AW17" s="4"/>
      <c r="AX17" s="4"/>
      <c r="AY17" s="4"/>
      <c r="AZ17" s="4"/>
      <c r="BA17" s="4"/>
      <c r="BB17" s="4"/>
      <c r="BC17" s="4"/>
      <c r="BD17" s="4"/>
      <c r="BE17" s="4"/>
      <c r="BF17" s="4"/>
      <c r="BG17" s="4"/>
      <c r="BH17" s="4"/>
      <c r="BI17" s="4"/>
      <c r="BJ17" s="4"/>
      <c r="BK17" s="4"/>
      <c r="BL17" s="4"/>
      <c r="BM17" s="4"/>
      <c r="BN17" s="4"/>
      <c r="BO17" s="4"/>
      <c r="BP17" s="4"/>
      <c r="BQ17" s="4"/>
      <c r="BR17" s="4"/>
      <c r="BS17" s="4"/>
      <c r="BT17" s="4"/>
      <c r="BU17" s="4"/>
      <c r="BV17" s="4"/>
      <c r="BW17" s="4"/>
      <c r="BX17" s="4"/>
      <c r="BY17" s="4"/>
      <c r="BZ17" s="4"/>
      <c r="CA17" s="4"/>
      <c r="CB17" s="4"/>
      <c r="CC17" s="4"/>
    </row>
    <row r="18" spans="1:81" s="5" customFormat="1" ht="35.1" customHeight="1" x14ac:dyDescent="0.3">
      <c r="A18" s="38"/>
      <c r="B18" s="17"/>
      <c r="C18" s="18"/>
      <c r="D18" s="19"/>
      <c r="E18" s="20"/>
      <c r="F18" s="20"/>
      <c r="G18" s="20"/>
      <c r="H18" s="20"/>
      <c r="I18" s="20"/>
      <c r="J18" s="20"/>
      <c r="K18" s="20"/>
      <c r="L18" s="20"/>
      <c r="M18" s="20"/>
      <c r="N18" s="20"/>
      <c r="O18" s="20"/>
      <c r="P18" s="20"/>
      <c r="Q18" s="21"/>
      <c r="R18" s="20"/>
      <c r="S18" s="20"/>
      <c r="T18" s="20"/>
      <c r="U18" s="20"/>
      <c r="V18" s="20"/>
      <c r="W18" s="20"/>
      <c r="X18" s="3"/>
      <c r="Y18" s="3"/>
      <c r="Z18" s="3"/>
      <c r="AA18" s="3"/>
      <c r="AB18" s="4"/>
      <c r="AC18" s="4"/>
      <c r="AD18" s="4"/>
      <c r="AE18" s="4"/>
      <c r="AF18" s="4"/>
      <c r="AG18" s="4"/>
      <c r="AH18" s="4"/>
      <c r="AI18" s="4"/>
      <c r="AJ18" s="4"/>
      <c r="AK18" s="4"/>
      <c r="AL18" s="4"/>
      <c r="AM18" s="4"/>
      <c r="AN18" s="4"/>
      <c r="AO18" s="4"/>
      <c r="AP18" s="4"/>
      <c r="AQ18" s="4"/>
      <c r="AR18" s="4"/>
      <c r="AS18" s="4"/>
      <c r="AT18" s="4"/>
      <c r="AU18" s="4"/>
      <c r="AV18" s="4"/>
      <c r="AW18" s="4"/>
      <c r="AX18" s="4"/>
      <c r="AY18" s="4"/>
      <c r="AZ18" s="4"/>
      <c r="BA18" s="4"/>
      <c r="BB18" s="4"/>
      <c r="BC18" s="4"/>
      <c r="BD18" s="4"/>
      <c r="BE18" s="4"/>
      <c r="BF18" s="4"/>
      <c r="BG18" s="4"/>
      <c r="BH18" s="4"/>
      <c r="BI18" s="4"/>
      <c r="BJ18" s="4"/>
      <c r="BK18" s="4"/>
      <c r="BL18" s="4"/>
      <c r="BM18" s="4"/>
      <c r="BN18" s="4"/>
      <c r="BO18" s="4"/>
      <c r="BP18" s="4"/>
      <c r="BQ18" s="4"/>
      <c r="BR18" s="4"/>
      <c r="BS18" s="4"/>
      <c r="BT18" s="4"/>
      <c r="BU18" s="4"/>
      <c r="BV18" s="4"/>
      <c r="BW18" s="4"/>
      <c r="BX18" s="4"/>
      <c r="BY18" s="4"/>
      <c r="BZ18" s="4"/>
      <c r="CA18" s="4"/>
      <c r="CB18" s="4"/>
      <c r="CC18" s="4"/>
    </row>
    <row r="19" spans="1:81" s="5" customFormat="1" ht="35.1" customHeight="1" thickBot="1" x14ac:dyDescent="0.35">
      <c r="A19" s="38"/>
      <c r="B19" s="17"/>
      <c r="C19" s="18"/>
      <c r="D19" s="19"/>
      <c r="E19" s="22"/>
      <c r="F19" s="22"/>
      <c r="G19" s="20"/>
      <c r="H19" s="20"/>
      <c r="I19" s="20"/>
      <c r="J19" s="20"/>
      <c r="K19" s="20"/>
      <c r="L19" s="20"/>
      <c r="M19" s="20"/>
      <c r="N19" s="20"/>
      <c r="O19" s="20"/>
      <c r="P19" s="20"/>
      <c r="Q19" s="21"/>
      <c r="R19" s="20"/>
      <c r="S19" s="20"/>
      <c r="T19" s="20"/>
      <c r="U19" s="20"/>
      <c r="V19" s="20"/>
      <c r="W19" s="20"/>
      <c r="X19" s="3"/>
      <c r="Y19" s="3"/>
      <c r="Z19" s="3"/>
      <c r="AA19" s="3"/>
      <c r="AB19" s="4"/>
      <c r="AC19" s="4"/>
      <c r="AD19" s="4"/>
      <c r="AE19" s="4"/>
      <c r="AF19" s="4"/>
      <c r="AG19" s="4"/>
      <c r="AH19" s="4"/>
      <c r="AI19" s="4"/>
      <c r="AJ19" s="4"/>
      <c r="AK19" s="4"/>
      <c r="AL19" s="4"/>
      <c r="AM19" s="4"/>
      <c r="AN19" s="4"/>
      <c r="AO19" s="4"/>
      <c r="AP19" s="4"/>
      <c r="AQ19" s="4"/>
      <c r="AR19" s="4"/>
      <c r="AS19" s="4"/>
      <c r="AT19" s="4"/>
      <c r="AU19" s="4"/>
      <c r="AV19" s="4"/>
      <c r="AW19" s="4"/>
      <c r="AX19" s="4"/>
      <c r="AY19" s="4"/>
      <c r="AZ19" s="4"/>
      <c r="BA19" s="4"/>
      <c r="BB19" s="4"/>
      <c r="BC19" s="4"/>
      <c r="BD19" s="4"/>
      <c r="BE19" s="4"/>
      <c r="BF19" s="4"/>
      <c r="BG19" s="4"/>
      <c r="BH19" s="4"/>
      <c r="BI19" s="4"/>
      <c r="BJ19" s="4"/>
      <c r="BK19" s="4"/>
      <c r="BL19" s="4"/>
      <c r="BM19" s="4"/>
      <c r="BN19" s="4"/>
      <c r="BO19" s="4"/>
      <c r="BP19" s="4"/>
      <c r="BQ19" s="4"/>
      <c r="BR19" s="4"/>
      <c r="BS19" s="4"/>
      <c r="BT19" s="4"/>
      <c r="BU19" s="4"/>
      <c r="BV19" s="4"/>
      <c r="BW19" s="4"/>
      <c r="BX19" s="4"/>
      <c r="BY19" s="4"/>
      <c r="BZ19" s="4"/>
      <c r="CA19" s="4"/>
      <c r="CB19" s="4"/>
      <c r="CC19" s="4"/>
    </row>
    <row r="20" spans="1:81" s="5" customFormat="1" ht="35.1" customHeight="1" x14ac:dyDescent="0.3">
      <c r="A20" s="39"/>
      <c r="B20" s="23"/>
      <c r="C20" s="23"/>
      <c r="D20" s="23"/>
      <c r="E20" s="23"/>
      <c r="F20" s="23"/>
      <c r="G20" s="23"/>
      <c r="H20" s="23"/>
      <c r="I20" s="23"/>
      <c r="J20" s="24">
        <f>SUM(J8:J19)</f>
        <v>14527.49</v>
      </c>
      <c r="K20" s="24">
        <f>SUM(K8:K19)</f>
        <v>72637.45</v>
      </c>
      <c r="L20" s="24">
        <f t="shared" ref="L20:O20" si="0">SUM(L8:L19)</f>
        <v>0</v>
      </c>
      <c r="M20" s="24">
        <f t="shared" si="0"/>
        <v>0</v>
      </c>
      <c r="N20" s="24">
        <f t="shared" si="0"/>
        <v>261494</v>
      </c>
      <c r="O20" s="24">
        <f t="shared" si="0"/>
        <v>0</v>
      </c>
      <c r="P20" s="24">
        <f>SUM(P8:P19)</f>
        <v>1594035.06</v>
      </c>
      <c r="Q20" s="1"/>
      <c r="R20" s="23"/>
      <c r="S20" s="23"/>
      <c r="T20" s="23"/>
      <c r="U20" s="24" t="s">
        <v>7</v>
      </c>
      <c r="V20" s="24">
        <f>SUM(V8:V19)</f>
        <v>1555470</v>
      </c>
      <c r="W20" s="23"/>
      <c r="X20" s="3"/>
      <c r="Y20" s="3"/>
      <c r="Z20" s="3"/>
      <c r="AA20" s="3"/>
      <c r="AB20" s="4"/>
      <c r="AC20" s="4"/>
      <c r="AD20" s="4"/>
      <c r="AE20" s="4"/>
      <c r="AF20" s="4"/>
      <c r="AG20" s="4"/>
      <c r="AH20" s="4"/>
      <c r="AI20" s="4"/>
      <c r="AJ20" s="4"/>
      <c r="AK20" s="4"/>
      <c r="AL20" s="4"/>
      <c r="AM20" s="4"/>
      <c r="AN20" s="4"/>
      <c r="AO20" s="4"/>
      <c r="AP20" s="4"/>
      <c r="AQ20" s="4"/>
      <c r="AR20" s="4"/>
      <c r="AS20" s="4"/>
      <c r="AT20" s="4"/>
      <c r="AU20" s="4"/>
      <c r="AV20" s="4"/>
      <c r="AW20" s="4"/>
      <c r="AX20" s="4"/>
      <c r="AY20" s="4"/>
      <c r="AZ20" s="4"/>
      <c r="BA20" s="4"/>
      <c r="BB20" s="4"/>
      <c r="BC20" s="4"/>
      <c r="BD20" s="4"/>
      <c r="BE20" s="4"/>
      <c r="BF20" s="4"/>
      <c r="BG20" s="4"/>
      <c r="BH20" s="4"/>
      <c r="BI20" s="4"/>
      <c r="BJ20" s="4"/>
      <c r="BK20" s="4"/>
      <c r="BL20" s="4"/>
      <c r="BM20" s="4"/>
      <c r="BN20" s="4"/>
      <c r="BO20" s="4"/>
      <c r="BP20" s="4"/>
      <c r="BQ20" s="4"/>
      <c r="BR20" s="4"/>
      <c r="BS20" s="4"/>
      <c r="BT20" s="4"/>
      <c r="BU20" s="4"/>
      <c r="BV20" s="4"/>
      <c r="BW20" s="4"/>
      <c r="BX20" s="4"/>
      <c r="BY20" s="4"/>
      <c r="BZ20" s="4"/>
      <c r="CA20" s="4"/>
      <c r="CB20" s="4"/>
      <c r="CC20" s="4"/>
    </row>
    <row r="21" spans="1:81" s="5" customFormat="1" ht="35.1" customHeight="1" thickBot="1" x14ac:dyDescent="0.35">
      <c r="A21" s="40"/>
      <c r="B21" s="6"/>
      <c r="C21" s="6"/>
      <c r="D21" s="6"/>
      <c r="E21" s="6"/>
      <c r="F21" s="6"/>
      <c r="G21" s="6"/>
      <c r="H21" s="6"/>
      <c r="I21" s="6"/>
      <c r="J21" s="6"/>
      <c r="K21" s="6"/>
      <c r="L21" s="6"/>
      <c r="M21" s="6"/>
      <c r="N21" s="6"/>
      <c r="O21" s="6"/>
      <c r="P21" s="6"/>
      <c r="Q21" s="9"/>
      <c r="R21" s="6"/>
      <c r="S21" s="6"/>
      <c r="T21" s="25"/>
      <c r="U21" s="25" t="s">
        <v>8</v>
      </c>
      <c r="V21" s="25">
        <f>P20-V20</f>
        <v>38565.060000000056</v>
      </c>
      <c r="W21" s="6"/>
      <c r="X21" s="3"/>
      <c r="Y21" s="3"/>
      <c r="Z21" s="3"/>
      <c r="AA21" s="3"/>
      <c r="AB21" s="4"/>
      <c r="AC21" s="4"/>
      <c r="AD21" s="4"/>
      <c r="AE21" s="4"/>
      <c r="AF21" s="4"/>
      <c r="AG21" s="4"/>
      <c r="AH21" s="4"/>
      <c r="AI21" s="4"/>
      <c r="AJ21" s="4"/>
      <c r="AK21" s="4"/>
      <c r="AL21" s="4"/>
      <c r="AM21" s="4"/>
      <c r="AN21" s="4"/>
      <c r="AO21" s="4"/>
      <c r="AP21" s="4"/>
      <c r="AQ21" s="4"/>
      <c r="AR21" s="4"/>
      <c r="AS21" s="4"/>
      <c r="AT21" s="4"/>
      <c r="AU21" s="4"/>
      <c r="AV21" s="4"/>
      <c r="AW21" s="4"/>
      <c r="AX21" s="4"/>
      <c r="AY21" s="4"/>
      <c r="AZ21" s="4"/>
      <c r="BA21" s="4"/>
      <c r="BB21" s="4"/>
      <c r="BC21" s="4"/>
      <c r="BD21" s="4"/>
      <c r="BE21" s="4"/>
      <c r="BF21" s="4"/>
      <c r="BG21" s="4"/>
      <c r="BH21" s="4"/>
      <c r="BI21" s="4"/>
      <c r="BJ21" s="4"/>
      <c r="BK21" s="4"/>
      <c r="BL21" s="4"/>
      <c r="BM21" s="4"/>
      <c r="BN21" s="4"/>
      <c r="BO21" s="4"/>
      <c r="BP21" s="4"/>
      <c r="BQ21" s="4"/>
      <c r="BR21" s="4"/>
      <c r="BS21" s="4"/>
      <c r="BT21" s="4"/>
      <c r="BU21" s="4"/>
      <c r="BV21" s="4"/>
      <c r="BW21" s="4"/>
      <c r="BX21" s="4"/>
      <c r="BY21" s="4"/>
      <c r="BZ21" s="4"/>
      <c r="CA21" s="4"/>
      <c r="CB21" s="4"/>
      <c r="CC21" s="4"/>
    </row>
    <row r="23" spans="1:81" ht="15" thickBot="1" x14ac:dyDescent="0.35"/>
    <row r="24" spans="1:81" ht="15.6" x14ac:dyDescent="0.3">
      <c r="J24" s="47" t="s">
        <v>10</v>
      </c>
      <c r="K24" s="48"/>
    </row>
    <row r="25" spans="1:81" ht="15.6" x14ac:dyDescent="0.3">
      <c r="J25" s="49" t="s">
        <v>21</v>
      </c>
      <c r="K25" s="50"/>
    </row>
    <row r="26" spans="1:81" ht="15.6" x14ac:dyDescent="0.3">
      <c r="J26" s="31" t="s">
        <v>12</v>
      </c>
      <c r="K26" s="32">
        <f>K20</f>
        <v>72637.45</v>
      </c>
    </row>
    <row r="27" spans="1:81" ht="15.6" x14ac:dyDescent="0.3">
      <c r="J27" s="31" t="s">
        <v>13</v>
      </c>
      <c r="K27" s="32">
        <f>V21</f>
        <v>38565.060000000056</v>
      </c>
    </row>
    <row r="28" spans="1:81" ht="16.2" thickBot="1" x14ac:dyDescent="0.35">
      <c r="J28" s="33" t="s">
        <v>14</v>
      </c>
      <c r="K28" s="34">
        <f>N16</f>
        <v>33043</v>
      </c>
    </row>
  </sheetData>
  <mergeCells count="2">
    <mergeCell ref="J24:K24"/>
    <mergeCell ref="J25:K25"/>
  </mergeCells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2015-06-05T18:17:20Z</dcterms:created>
  <dcterms:modified xsi:type="dcterms:W3CDTF">2025-06-23T11:13:51Z</dcterms:modified>
</cp:coreProperties>
</file>