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Error-files\"/>
    </mc:Choice>
  </mc:AlternateContent>
  <xr:revisionPtr revIDLastSave="0" documentId="13_ncr:1_{D2E44CB8-436D-4101-B4C4-B75D220055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17" i="1" l="1"/>
  <c r="J17" i="1" s="1"/>
  <c r="G10" i="1"/>
  <c r="K10" i="1" s="1"/>
  <c r="G9" i="1"/>
  <c r="L9" i="1" s="1"/>
  <c r="G22" i="1"/>
  <c r="H22" i="1" s="1"/>
  <c r="Q21" i="1"/>
  <c r="G16" i="1"/>
  <c r="H16" i="1" s="1"/>
  <c r="N16" i="1" s="1"/>
  <c r="E18" i="1" s="1"/>
  <c r="P18" i="1" s="1"/>
  <c r="Q15" i="1"/>
  <c r="G8" i="1"/>
  <c r="H8" i="1" s="1"/>
  <c r="J9" i="1" l="1"/>
  <c r="K8" i="1"/>
  <c r="K16" i="1"/>
  <c r="M9" i="1"/>
  <c r="L8" i="1"/>
  <c r="L16" i="1"/>
  <c r="L22" i="1"/>
  <c r="M8" i="1"/>
  <c r="K9" i="1"/>
  <c r="M16" i="1"/>
  <c r="K22" i="1"/>
  <c r="M22" i="1"/>
  <c r="J8" i="1"/>
  <c r="J16" i="1"/>
  <c r="K17" i="1"/>
  <c r="L17" i="1"/>
  <c r="M17" i="1"/>
  <c r="H17" i="1"/>
  <c r="N17" i="1" s="1"/>
  <c r="E19" i="1" s="1"/>
  <c r="P19" i="1" s="1"/>
  <c r="H10" i="1"/>
  <c r="I10" i="1" s="1"/>
  <c r="L10" i="1"/>
  <c r="M10" i="1"/>
  <c r="J10" i="1"/>
  <c r="H9" i="1"/>
  <c r="J22" i="1"/>
  <c r="N22" i="1"/>
  <c r="E23" i="1" s="1"/>
  <c r="P23" i="1" s="1"/>
  <c r="I22" i="1"/>
  <c r="I16" i="1"/>
  <c r="N8" i="1"/>
  <c r="I8" i="1"/>
  <c r="P8" i="1" l="1"/>
  <c r="I9" i="1"/>
  <c r="N9" i="1"/>
  <c r="P22" i="1"/>
  <c r="P16" i="1"/>
  <c r="I17" i="1"/>
  <c r="P17" i="1" s="1"/>
  <c r="N10" i="1"/>
  <c r="P10" i="1"/>
  <c r="P9" i="1" l="1"/>
  <c r="E11" i="1"/>
  <c r="P11" i="1" s="1"/>
</calcChain>
</file>

<file path=xl/sharedStrings.xml><?xml version="1.0" encoding="utf-8"?>
<sst xmlns="http://schemas.openxmlformats.org/spreadsheetml/2006/main" count="49" uniqueCount="43">
  <si>
    <t>Invoice Details</t>
  </si>
  <si>
    <t>Invoice Date</t>
  </si>
  <si>
    <t>Invoice No</t>
  </si>
  <si>
    <t>Basic Amt</t>
  </si>
  <si>
    <t>Amount</t>
  </si>
  <si>
    <t>GST SD (18%)</t>
  </si>
  <si>
    <t>Final Amount</t>
  </si>
  <si>
    <t>Total Amount Paid</t>
  </si>
  <si>
    <t>UTR</t>
  </si>
  <si>
    <t>TDS (1%)</t>
  </si>
  <si>
    <t>Diesel Debit</t>
  </si>
  <si>
    <t>Total Basic after Diesel debit</t>
  </si>
  <si>
    <t>Muzaffarnagar</t>
  </si>
  <si>
    <t>Hold amount quantity excess against DPR</t>
  </si>
  <si>
    <t>Td</t>
  </si>
  <si>
    <t>06-12-2023 NEFT/AXISP00450230175/RIUP23/3626/MA PUNDIR ENTERPRI/PUNB0166010 99000.00</t>
  </si>
  <si>
    <t>14-12-2023 NEFT/AXISP00452966713/RIUP23/3737/MA PUNDIR ENTERPRI/PUNB0166010 65933.00</t>
  </si>
  <si>
    <t>06-01-2024 NEFT/AXISP00460249931/RIUP23/4130/MA PUNDIR ENTERPRI/PUNB0166010 147684.00</t>
  </si>
  <si>
    <t>18-01-2024 NEFT/AXISP00463268127/RIUP23/4335/MA PUNDIR ENTERPRI/PUNB0166010 ₹ 6,20,070.00</t>
  </si>
  <si>
    <t>27-12-2023 NEFT/AXISP00455698723/RIUP23/3982/MA PUNDIR ENTERPRI/PUNB0166010 198000.00</t>
  </si>
  <si>
    <t>14-12-2023 NEFT/AXISP00452966712/RIUP23/3738/MA PUNDIR ENTERPRI/PUNB0166010 141425.00</t>
  </si>
  <si>
    <t>28-02-2024 NEFT/AXISP00474588157/RIUP23/4679/MA PUNDIR ENTERPRI/PUNB0166010 151525.00</t>
  </si>
  <si>
    <t>06-03-2024 NEFT/AXISP00477945208/RIUP23/5022/MA PUNDIR ENTERPRI/PUNB0166010 512405.00</t>
  </si>
  <si>
    <t>22-03-2024 NEFT/AXISP00483444824/RIUP23/5120/MA PUNDIR ENTERPRI/PUNB0166010 34401.00</t>
  </si>
  <si>
    <t>22-03-2024 NEFT/AXISP00483444830/RIUP23/5197/MA PUNDIR ENTERPRI/PUNB0166010 36858.00</t>
  </si>
  <si>
    <t>22-03-2024 NEFT/AXISP00483444831/RIUP23/5206/MA PUNDIR ENTERPRI/PUNB0166010 124639.00</t>
  </si>
  <si>
    <t>02-05-2024 NEFT/AXISP00496215180/RIUP23/5119/MA PUNDIR ENTERPRI/PUNB0166010 234913.00</t>
  </si>
  <si>
    <t>MA Pundir Enterprises</t>
  </si>
  <si>
    <t>GST Release Note</t>
  </si>
  <si>
    <t>Subcontractor:</t>
  </si>
  <si>
    <t>State:</t>
  </si>
  <si>
    <t>Uttar Pradesh</t>
  </si>
  <si>
    <t>District:</t>
  </si>
  <si>
    <t>Block:</t>
  </si>
  <si>
    <t>PMC_No</t>
  </si>
  <si>
    <t>On_Commission</t>
  </si>
  <si>
    <t>SD_Amount</t>
  </si>
  <si>
    <t>GST_Amount</t>
  </si>
  <si>
    <t>AKHLOR  Village BALANCE OF ROAD REINSTATEMENT AT Work</t>
  </si>
  <si>
    <t>PAWTI KHURD  VILLAGE BALANCE  OF ROAD REINSTATEMENT Work</t>
  </si>
  <si>
    <t>CHOKDA VILLAGE BALANCE  OF ROAD REINSTATEMENT AT Work</t>
  </si>
  <si>
    <t xml:space="preserve"> CHOKDA VILLAGE BALANCE OF ROAD REINSTATEMENT AT Work</t>
  </si>
  <si>
    <t>12&amp;14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</si>
</sst>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164" fontId="6" fillId="2" borderId="0" xfId="1" applyNumberFormat="1" applyFont="1" applyFill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/>
    </xf>
    <xf numFmtId="164" fontId="2" fillId="2" borderId="2" xfId="1" applyNumberFormat="1" applyFont="1" applyFill="1" applyBorder="1" applyAlignment="1">
      <alignment vertical="center"/>
    </xf>
    <xf numFmtId="0" fontId="2" fillId="2" borderId="2" xfId="1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3" borderId="2" xfId="1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horizontal="left" vertical="center"/>
    </xf>
    <xf numFmtId="15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64" fontId="2" fillId="3" borderId="2" xfId="1" applyNumberFormat="1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5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164" fontId="2" fillId="2" borderId="2" xfId="1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2" fillId="2" borderId="3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0" fontId="2" fillId="2" borderId="4" xfId="1" applyNumberFormat="1" applyFont="1" applyFill="1" applyBorder="1" applyAlignment="1">
      <alignment vertical="center"/>
    </xf>
    <xf numFmtId="164" fontId="4" fillId="2" borderId="4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164" fontId="9" fillId="2" borderId="0" xfId="1" applyNumberFormat="1" applyFont="1" applyFill="1" applyBorder="1" applyAlignment="1">
      <alignment vertical="center"/>
    </xf>
    <xf numFmtId="0" fontId="2" fillId="0" borderId="4" xfId="1" applyNumberFormat="1" applyFont="1" applyFill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15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4" fontId="2" fillId="0" borderId="4" xfId="1" applyNumberFormat="1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64" fontId="9" fillId="0" borderId="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164" fontId="2" fillId="0" borderId="0" xfId="1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9" fillId="2" borderId="2" xfId="1" applyNumberFormat="1" applyFont="1" applyFill="1" applyBorder="1" applyAlignment="1">
      <alignment vertical="center"/>
    </xf>
    <xf numFmtId="164" fontId="9" fillId="5" borderId="2" xfId="1" applyNumberFormat="1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43" fontId="11" fillId="2" borderId="1" xfId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165" fontId="10" fillId="2" borderId="8" xfId="0" applyNumberFormat="1" applyFont="1" applyFill="1" applyBorder="1" applyAlignment="1">
      <alignment horizontal="center" vertical="center"/>
    </xf>
    <xf numFmtId="165" fontId="10" fillId="2" borderId="10" xfId="0" applyNumberFormat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165" fontId="10" fillId="2" borderId="11" xfId="0" applyNumberFormat="1" applyFont="1" applyFill="1" applyBorder="1" applyAlignment="1">
      <alignment horizontal="center" vertical="center"/>
    </xf>
    <xf numFmtId="165" fontId="10" fillId="2" borderId="13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14" fontId="10" fillId="2" borderId="5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82"/>
  <sheetViews>
    <sheetView tabSelected="1" zoomScale="115" zoomScaleNormal="115" workbookViewId="0">
      <pane ySplit="5" topLeftCell="A6" activePane="bottomLeft" state="frozen"/>
      <selection pane="bottomLeft" activeCell="A13" sqref="A13"/>
    </sheetView>
  </sheetViews>
  <sheetFormatPr defaultColWidth="9" defaultRowHeight="14.4" x14ac:dyDescent="0.3"/>
  <cols>
    <col min="1" max="1" width="11.6640625" style="2" customWidth="1"/>
    <col min="2" max="2" width="40.109375" style="2" bestFit="1" customWidth="1"/>
    <col min="3" max="3" width="13.88671875" style="2" bestFit="1" customWidth="1"/>
    <col min="4" max="4" width="12" style="2" bestFit="1" customWidth="1"/>
    <col min="5" max="5" width="12.109375" style="2" bestFit="1" customWidth="1"/>
    <col min="6" max="6" width="13.44140625" style="2" bestFit="1" customWidth="1"/>
    <col min="7" max="7" width="18" style="2" bestFit="1" customWidth="1"/>
    <col min="8" max="8" width="16" style="3" bestFit="1" customWidth="1"/>
    <col min="9" max="9" width="12.109375" style="3" bestFit="1" customWidth="1"/>
    <col min="10" max="10" width="10.33203125" style="2" bestFit="1" customWidth="1"/>
    <col min="11" max="11" width="14.109375" style="2" bestFit="1" customWidth="1"/>
    <col min="12" max="13" width="14.5546875" style="2" bestFit="1" customWidth="1"/>
    <col min="14" max="14" width="15.33203125" style="2" bestFit="1" customWidth="1"/>
    <col min="15" max="15" width="22.88671875" style="2" bestFit="1" customWidth="1"/>
    <col min="16" max="16" width="16.33203125" style="2" bestFit="1" customWidth="1"/>
    <col min="17" max="17" width="7.88671875" style="2" bestFit="1" customWidth="1"/>
    <col min="18" max="18" width="16.33203125" style="2" bestFit="1" customWidth="1"/>
    <col min="19" max="19" width="97.44140625" style="2" bestFit="1" customWidth="1"/>
    <col min="20" max="77" width="9" style="39"/>
    <col min="78" max="16384" width="9" style="2"/>
  </cols>
  <sheetData>
    <row r="1" spans="1:77" s="50" customFormat="1" x14ac:dyDescent="0.3">
      <c r="A1" s="56" t="s">
        <v>29</v>
      </c>
      <c r="B1" s="57" t="s">
        <v>27</v>
      </c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</row>
    <row r="2" spans="1:77" s="50" customFormat="1" x14ac:dyDescent="0.3">
      <c r="A2" s="56" t="s">
        <v>30</v>
      </c>
      <c r="B2" t="s">
        <v>31</v>
      </c>
      <c r="C2" s="52"/>
      <c r="D2" s="52"/>
      <c r="E2" s="52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</row>
    <row r="3" spans="1:77" s="50" customFormat="1" x14ac:dyDescent="0.3">
      <c r="A3" s="56" t="s">
        <v>32</v>
      </c>
      <c r="B3" t="s">
        <v>12</v>
      </c>
      <c r="C3" s="52"/>
      <c r="D3" s="52"/>
      <c r="E3" s="52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</row>
    <row r="4" spans="1:77" s="50" customFormat="1" ht="15" thickBot="1" x14ac:dyDescent="0.35">
      <c r="A4" s="56" t="s">
        <v>33</v>
      </c>
      <c r="B4" t="s">
        <v>12</v>
      </c>
      <c r="C4" s="52"/>
      <c r="D4" s="52"/>
      <c r="E4" s="52"/>
      <c r="F4" s="52"/>
      <c r="G4" s="52"/>
      <c r="H4" s="51"/>
      <c r="I4" s="51"/>
      <c r="J4" s="52"/>
      <c r="K4" s="52"/>
      <c r="L4" s="52"/>
      <c r="M4" s="52"/>
      <c r="R4" s="53"/>
      <c r="S4" s="53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</row>
    <row r="5" spans="1:77" ht="28.8" x14ac:dyDescent="0.3">
      <c r="A5" s="58" t="s">
        <v>34</v>
      </c>
      <c r="B5" s="8" t="s">
        <v>0</v>
      </c>
      <c r="C5" s="8" t="s">
        <v>1</v>
      </c>
      <c r="D5" s="8" t="s">
        <v>2</v>
      </c>
      <c r="E5" s="9" t="s">
        <v>3</v>
      </c>
      <c r="F5" s="9" t="s">
        <v>10</v>
      </c>
      <c r="G5" s="9" t="s">
        <v>11</v>
      </c>
      <c r="H5" s="60" t="s">
        <v>37</v>
      </c>
      <c r="I5" s="10" t="s">
        <v>4</v>
      </c>
      <c r="J5" s="9" t="s">
        <v>9</v>
      </c>
      <c r="K5" s="59" t="s">
        <v>36</v>
      </c>
      <c r="L5" s="59" t="s">
        <v>35</v>
      </c>
      <c r="M5" s="9" t="s">
        <v>14</v>
      </c>
      <c r="N5" s="9" t="s">
        <v>5</v>
      </c>
      <c r="O5" s="9" t="s">
        <v>13</v>
      </c>
      <c r="P5" s="9" t="s">
        <v>6</v>
      </c>
      <c r="Q5" s="9"/>
      <c r="R5" s="9" t="s">
        <v>7</v>
      </c>
      <c r="S5" s="9" t="s">
        <v>8</v>
      </c>
      <c r="T5" s="40"/>
      <c r="U5" s="40"/>
      <c r="V5" s="40"/>
      <c r="W5" s="40"/>
      <c r="X5" s="40"/>
      <c r="Y5" s="40"/>
    </row>
    <row r="6" spans="1:77" ht="15" thickBot="1" x14ac:dyDescent="0.35">
      <c r="A6" s="28"/>
      <c r="B6" s="27"/>
      <c r="C6" s="28"/>
      <c r="D6" s="28"/>
      <c r="E6" s="28"/>
      <c r="F6" s="28"/>
      <c r="G6" s="28"/>
      <c r="H6" s="28"/>
      <c r="I6" s="28"/>
      <c r="J6" s="31">
        <v>0.01</v>
      </c>
      <c r="K6" s="31">
        <v>0.05</v>
      </c>
      <c r="L6" s="31">
        <v>0.1</v>
      </c>
      <c r="M6" s="31">
        <v>0.1</v>
      </c>
      <c r="N6" s="28"/>
      <c r="O6" s="28"/>
      <c r="P6" s="28"/>
      <c r="Q6" s="29"/>
      <c r="R6" s="28"/>
      <c r="S6" s="28"/>
      <c r="T6" s="40"/>
      <c r="U6" s="40"/>
      <c r="V6" s="40"/>
      <c r="W6" s="40"/>
    </row>
    <row r="7" spans="1:77" x14ac:dyDescent="0.3">
      <c r="A7" s="14"/>
      <c r="B7" s="15"/>
      <c r="C7" s="16"/>
      <c r="D7" s="17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9">
        <f>A8</f>
        <v>60536</v>
      </c>
      <c r="R7" s="18"/>
      <c r="S7" s="20"/>
      <c r="T7" s="40"/>
      <c r="U7" s="40"/>
      <c r="V7" s="40"/>
      <c r="W7" s="40"/>
    </row>
    <row r="8" spans="1:77" ht="26.4" x14ac:dyDescent="0.3">
      <c r="A8" s="12">
        <v>60536</v>
      </c>
      <c r="B8" s="21" t="s">
        <v>40</v>
      </c>
      <c r="C8" s="22">
        <v>45265</v>
      </c>
      <c r="D8" s="23">
        <v>11</v>
      </c>
      <c r="E8" s="11">
        <v>222882</v>
      </c>
      <c r="F8" s="11">
        <v>0</v>
      </c>
      <c r="G8" s="11">
        <f>E8-F8</f>
        <v>222882</v>
      </c>
      <c r="H8" s="11">
        <f>ROUND(G8*18%,0)</f>
        <v>40119</v>
      </c>
      <c r="I8" s="11">
        <f>G8+H8</f>
        <v>263001</v>
      </c>
      <c r="J8" s="11">
        <f>G8*1%</f>
        <v>2228.8200000000002</v>
      </c>
      <c r="K8" s="11">
        <f>G8*5%</f>
        <v>11144.1</v>
      </c>
      <c r="L8" s="11">
        <f>G8*10%</f>
        <v>22288.2</v>
      </c>
      <c r="M8" s="11">
        <f>G8*10%</f>
        <v>22288.2</v>
      </c>
      <c r="N8" s="54">
        <f>H8</f>
        <v>40119</v>
      </c>
      <c r="O8" s="11">
        <v>0</v>
      </c>
      <c r="P8" s="11">
        <f>ROUNDUP(I8-J8-K8-L8-M8-N8-O8,0)</f>
        <v>164933</v>
      </c>
      <c r="Q8" s="13"/>
      <c r="R8" s="11">
        <v>99000</v>
      </c>
      <c r="S8" s="24" t="s">
        <v>15</v>
      </c>
      <c r="T8" s="40"/>
      <c r="U8" s="40"/>
      <c r="V8" s="40"/>
      <c r="W8" s="40"/>
    </row>
    <row r="9" spans="1:77" ht="26.4" x14ac:dyDescent="0.3">
      <c r="A9" s="12">
        <v>60536</v>
      </c>
      <c r="B9" s="21" t="s">
        <v>41</v>
      </c>
      <c r="C9" s="22">
        <v>45281</v>
      </c>
      <c r="D9" s="23">
        <v>12</v>
      </c>
      <c r="E9" s="11">
        <v>467140</v>
      </c>
      <c r="F9" s="11">
        <v>0</v>
      </c>
      <c r="G9" s="11">
        <f>E9-F9</f>
        <v>467140</v>
      </c>
      <c r="H9" s="11">
        <f>ROUND(G9*18%,0)</f>
        <v>84085</v>
      </c>
      <c r="I9" s="11">
        <f>G9+H9</f>
        <v>551225</v>
      </c>
      <c r="J9" s="11">
        <f>G9*1%</f>
        <v>4671.4000000000005</v>
      </c>
      <c r="K9" s="11">
        <f>G9*5%</f>
        <v>23357</v>
      </c>
      <c r="L9" s="11">
        <f>G9*10%</f>
        <v>46714</v>
      </c>
      <c r="M9" s="11">
        <f>G9*10%</f>
        <v>46714</v>
      </c>
      <c r="N9" s="55">
        <f>H9</f>
        <v>84085</v>
      </c>
      <c r="O9" s="11">
        <v>0</v>
      </c>
      <c r="P9" s="11">
        <f>ROUNDUP(I9-J9-K9-L9-M9-N9-O9,0)</f>
        <v>345684</v>
      </c>
      <c r="Q9" s="13"/>
      <c r="R9" s="11">
        <v>65933</v>
      </c>
      <c r="S9" s="11" t="s">
        <v>16</v>
      </c>
      <c r="T9" s="40"/>
      <c r="U9" s="40"/>
      <c r="V9" s="40"/>
      <c r="W9" s="40"/>
    </row>
    <row r="10" spans="1:77" ht="26.4" x14ac:dyDescent="0.3">
      <c r="A10" s="12">
        <v>60536</v>
      </c>
      <c r="B10" s="21" t="s">
        <v>41</v>
      </c>
      <c r="C10" s="22">
        <v>45281</v>
      </c>
      <c r="D10" s="23">
        <v>14</v>
      </c>
      <c r="E10" s="11">
        <v>910932</v>
      </c>
      <c r="F10" s="11">
        <v>73000</v>
      </c>
      <c r="G10" s="11">
        <f>E10-F10</f>
        <v>837932</v>
      </c>
      <c r="H10" s="11">
        <f>ROUND(G10*18%,0)</f>
        <v>150828</v>
      </c>
      <c r="I10" s="11">
        <f>G10+H10</f>
        <v>988760</v>
      </c>
      <c r="J10" s="11">
        <f>G10*1%</f>
        <v>8379.32</v>
      </c>
      <c r="K10" s="11">
        <f>G10*5%</f>
        <v>41896.600000000006</v>
      </c>
      <c r="L10" s="11">
        <f>G10*10%</f>
        <v>83793.200000000012</v>
      </c>
      <c r="M10" s="11">
        <f>G10*10%</f>
        <v>83793.200000000012</v>
      </c>
      <c r="N10" s="55">
        <f>H10</f>
        <v>150828</v>
      </c>
      <c r="O10" s="11">
        <v>0</v>
      </c>
      <c r="P10" s="11">
        <f>ROUNDUP(I10-J10-K10-L10-M10-N10-O10,0)</f>
        <v>620070</v>
      </c>
      <c r="Q10" s="13"/>
      <c r="R10" s="11">
        <v>198000</v>
      </c>
      <c r="S10" s="26" t="s">
        <v>19</v>
      </c>
      <c r="T10" s="40"/>
      <c r="U10" s="40"/>
      <c r="V10" s="40"/>
      <c r="W10" s="40"/>
    </row>
    <row r="11" spans="1:77" x14ac:dyDescent="0.3">
      <c r="A11" s="12">
        <v>60536</v>
      </c>
      <c r="B11" t="s">
        <v>28</v>
      </c>
      <c r="C11" s="22"/>
      <c r="D11" s="23" t="s">
        <v>42</v>
      </c>
      <c r="E11" s="11">
        <f>N9+N10</f>
        <v>234913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55">
        <f>E11</f>
        <v>234913</v>
      </c>
      <c r="Q11" s="13"/>
      <c r="R11" s="11">
        <v>147684</v>
      </c>
      <c r="S11" s="26" t="s">
        <v>17</v>
      </c>
      <c r="T11" s="40"/>
      <c r="U11" s="40"/>
      <c r="V11" s="40"/>
      <c r="W11" s="40"/>
    </row>
    <row r="12" spans="1:77" x14ac:dyDescent="0.3">
      <c r="A12" s="12">
        <v>60536</v>
      </c>
      <c r="B12" s="11"/>
      <c r="C12" s="22"/>
      <c r="D12" s="23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3"/>
      <c r="R12" s="11">
        <v>620070</v>
      </c>
      <c r="S12" s="26" t="s">
        <v>18</v>
      </c>
      <c r="T12" s="40"/>
      <c r="U12" s="40"/>
      <c r="V12" s="40"/>
      <c r="W12" s="40"/>
    </row>
    <row r="13" spans="1:77" x14ac:dyDescent="0.3">
      <c r="A13" s="12">
        <v>60536</v>
      </c>
      <c r="B13" s="11"/>
      <c r="C13" s="22"/>
      <c r="D13" s="23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3"/>
      <c r="R13" s="11">
        <v>234913</v>
      </c>
      <c r="S13" s="26" t="s">
        <v>26</v>
      </c>
      <c r="T13" s="40"/>
      <c r="U13" s="40"/>
      <c r="V13" s="40"/>
      <c r="W13" s="40"/>
    </row>
    <row r="14" spans="1:77" x14ac:dyDescent="0.3">
      <c r="A14" s="12"/>
      <c r="B14" s="11"/>
      <c r="C14" s="22"/>
      <c r="D14" s="23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3"/>
      <c r="R14" s="11"/>
      <c r="S14" s="26"/>
      <c r="T14" s="40"/>
      <c r="U14" s="40"/>
      <c r="V14" s="40"/>
      <c r="W14" s="40"/>
    </row>
    <row r="15" spans="1:77" x14ac:dyDescent="0.3">
      <c r="A15" s="14"/>
      <c r="B15" s="15"/>
      <c r="C15" s="16"/>
      <c r="D15" s="17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9">
        <f>A16</f>
        <v>60596</v>
      </c>
      <c r="R15" s="18"/>
      <c r="S15" s="20"/>
      <c r="T15" s="40"/>
      <c r="U15" s="40"/>
      <c r="V15" s="40"/>
      <c r="W15" s="40"/>
    </row>
    <row r="16" spans="1:77" ht="26.4" x14ac:dyDescent="0.3">
      <c r="A16" s="12">
        <v>60596</v>
      </c>
      <c r="B16" s="21" t="s">
        <v>38</v>
      </c>
      <c r="C16" s="22">
        <v>45265</v>
      </c>
      <c r="D16" s="23">
        <v>10</v>
      </c>
      <c r="E16" s="11">
        <v>303617</v>
      </c>
      <c r="F16" s="11">
        <v>112500</v>
      </c>
      <c r="G16" s="11">
        <f>E16-F16</f>
        <v>191117</v>
      </c>
      <c r="H16" s="11">
        <f>ROUND(G16*18%,0)</f>
        <v>34401</v>
      </c>
      <c r="I16" s="11">
        <f>G16+H16</f>
        <v>225518</v>
      </c>
      <c r="J16" s="11">
        <f>G16*1%</f>
        <v>1911.17</v>
      </c>
      <c r="K16" s="11">
        <f>G16*5%</f>
        <v>9555.85</v>
      </c>
      <c r="L16" s="11">
        <f>G16*10%</f>
        <v>19111.7</v>
      </c>
      <c r="M16" s="11">
        <f>G16*10%</f>
        <v>19111.7</v>
      </c>
      <c r="N16" s="55">
        <f>H16</f>
        <v>34401</v>
      </c>
      <c r="O16" s="11">
        <v>0</v>
      </c>
      <c r="P16" s="11">
        <f>ROUNDUP(I16-J16-K16-L16-M16-N16-O16,0)</f>
        <v>141427</v>
      </c>
      <c r="Q16" s="13"/>
      <c r="R16" s="11">
        <v>141425</v>
      </c>
      <c r="S16" s="24" t="s">
        <v>20</v>
      </c>
      <c r="T16" s="40"/>
      <c r="U16" s="40"/>
      <c r="V16" s="40"/>
      <c r="W16" s="40"/>
    </row>
    <row r="17" spans="1:77" ht="26.4" x14ac:dyDescent="0.3">
      <c r="A17" s="12">
        <v>60596</v>
      </c>
      <c r="B17" s="21" t="s">
        <v>38</v>
      </c>
      <c r="C17" s="22">
        <v>45323</v>
      </c>
      <c r="D17" s="23">
        <v>15</v>
      </c>
      <c r="E17" s="11">
        <v>204765</v>
      </c>
      <c r="F17" s="11">
        <v>0</v>
      </c>
      <c r="G17" s="11">
        <f>E17-F17</f>
        <v>204765</v>
      </c>
      <c r="H17" s="11">
        <f>ROUND(G17*18%,0)</f>
        <v>36858</v>
      </c>
      <c r="I17" s="11">
        <f>G17+H17</f>
        <v>241623</v>
      </c>
      <c r="J17" s="11">
        <f>G17*1%</f>
        <v>2047.65</v>
      </c>
      <c r="K17" s="11">
        <f>G17*5%</f>
        <v>10238.25</v>
      </c>
      <c r="L17" s="11">
        <f>G17*10%</f>
        <v>20476.5</v>
      </c>
      <c r="M17" s="11">
        <f>G17*10%</f>
        <v>20476.5</v>
      </c>
      <c r="N17" s="55">
        <f>H17</f>
        <v>36858</v>
      </c>
      <c r="O17" s="11"/>
      <c r="P17" s="11">
        <f>ROUNDUP(I17-J17-K17-L17-M17-N17-O17,0)</f>
        <v>151527</v>
      </c>
      <c r="Q17" s="13"/>
      <c r="R17" s="11">
        <v>151525</v>
      </c>
      <c r="S17" s="11" t="s">
        <v>21</v>
      </c>
      <c r="T17" s="40"/>
      <c r="U17" s="40"/>
      <c r="V17" s="40"/>
      <c r="W17" s="40"/>
    </row>
    <row r="18" spans="1:77" x14ac:dyDescent="0.3">
      <c r="A18" s="12">
        <v>60596</v>
      </c>
      <c r="B18" t="s">
        <v>28</v>
      </c>
      <c r="C18" s="22"/>
      <c r="D18" s="23">
        <v>10</v>
      </c>
      <c r="E18" s="11">
        <f>N16</f>
        <v>34401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55">
        <f>E18</f>
        <v>34401</v>
      </c>
      <c r="Q18" s="13"/>
      <c r="R18" s="11">
        <v>34401</v>
      </c>
      <c r="S18" s="24" t="s">
        <v>23</v>
      </c>
      <c r="T18" s="40"/>
      <c r="U18" s="40"/>
      <c r="V18" s="40"/>
      <c r="W18" s="40"/>
    </row>
    <row r="19" spans="1:77" x14ac:dyDescent="0.3">
      <c r="A19" s="12">
        <v>60596</v>
      </c>
      <c r="B19" t="s">
        <v>28</v>
      </c>
      <c r="C19" s="22"/>
      <c r="D19" s="23">
        <v>15</v>
      </c>
      <c r="E19" s="11">
        <f>N17</f>
        <v>36858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55">
        <f>E19</f>
        <v>36858</v>
      </c>
      <c r="Q19" s="13"/>
      <c r="R19" s="11">
        <v>36858</v>
      </c>
      <c r="S19" s="24" t="s">
        <v>24</v>
      </c>
      <c r="T19" s="40"/>
      <c r="U19" s="40"/>
      <c r="V19" s="40"/>
      <c r="W19" s="40"/>
    </row>
    <row r="20" spans="1:77" x14ac:dyDescent="0.3">
      <c r="A20" s="12"/>
      <c r="B20" s="11"/>
      <c r="C20" s="22"/>
      <c r="D20" s="23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3"/>
      <c r="R20" s="11"/>
      <c r="S20" s="26"/>
      <c r="T20" s="40"/>
      <c r="U20" s="40"/>
      <c r="V20" s="40"/>
      <c r="W20" s="40"/>
    </row>
    <row r="21" spans="1:77" x14ac:dyDescent="0.3">
      <c r="A21" s="14"/>
      <c r="B21" s="15"/>
      <c r="C21" s="16"/>
      <c r="D21" s="17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9">
        <f>A22</f>
        <v>62193</v>
      </c>
      <c r="R21" s="18"/>
      <c r="S21" s="20"/>
      <c r="T21" s="40"/>
      <c r="U21" s="40"/>
      <c r="V21" s="40"/>
      <c r="W21" s="40"/>
    </row>
    <row r="22" spans="1:77" ht="26.4" x14ac:dyDescent="0.3">
      <c r="A22" s="12">
        <v>62193</v>
      </c>
      <c r="B22" s="21" t="s">
        <v>39</v>
      </c>
      <c r="C22" s="22">
        <v>45323</v>
      </c>
      <c r="D22" s="23">
        <v>15</v>
      </c>
      <c r="E22" s="11">
        <v>692439</v>
      </c>
      <c r="F22" s="11">
        <v>0</v>
      </c>
      <c r="G22" s="11">
        <f>E22-F22</f>
        <v>692439</v>
      </c>
      <c r="H22" s="11">
        <f>ROUND(G22*18%,0)</f>
        <v>124639</v>
      </c>
      <c r="I22" s="11">
        <f>G22+H22</f>
        <v>817078</v>
      </c>
      <c r="J22" s="11">
        <f>G22*1%</f>
        <v>6924.39</v>
      </c>
      <c r="K22" s="11">
        <f>G22*5%</f>
        <v>34621.950000000004</v>
      </c>
      <c r="L22" s="11">
        <f>G22*10%</f>
        <v>69243.900000000009</v>
      </c>
      <c r="M22" s="11">
        <f>G22*10%</f>
        <v>69243.900000000009</v>
      </c>
      <c r="N22" s="55">
        <f>H22</f>
        <v>124639</v>
      </c>
      <c r="O22" s="11">
        <v>0</v>
      </c>
      <c r="P22" s="11">
        <f>ROUNDUP(I22-J22-K22-L22-M22-N22-O22,0)</f>
        <v>512405</v>
      </c>
      <c r="Q22" s="13"/>
      <c r="R22" s="11">
        <v>512405</v>
      </c>
      <c r="S22" s="24" t="s">
        <v>22</v>
      </c>
      <c r="T22" s="40"/>
      <c r="U22" s="40"/>
      <c r="V22" s="40"/>
      <c r="W22" s="40"/>
    </row>
    <row r="23" spans="1:77" x14ac:dyDescent="0.3">
      <c r="A23" s="12">
        <v>62193</v>
      </c>
      <c r="B23" t="s">
        <v>28</v>
      </c>
      <c r="C23" s="22"/>
      <c r="D23" s="23">
        <v>15</v>
      </c>
      <c r="E23" s="25">
        <f>N22</f>
        <v>124639</v>
      </c>
      <c r="F23" s="25"/>
      <c r="G23" s="11"/>
      <c r="H23" s="11"/>
      <c r="I23" s="11"/>
      <c r="J23" s="11"/>
      <c r="K23" s="11"/>
      <c r="L23" s="11"/>
      <c r="M23" s="11"/>
      <c r="N23" s="11"/>
      <c r="O23" s="11"/>
      <c r="P23" s="55">
        <f>E23</f>
        <v>124639</v>
      </c>
      <c r="Q23" s="13"/>
      <c r="R23" s="11">
        <v>124639</v>
      </c>
      <c r="S23" s="24" t="s">
        <v>25</v>
      </c>
      <c r="T23" s="40"/>
      <c r="U23" s="40"/>
      <c r="V23" s="40"/>
      <c r="W23" s="40"/>
    </row>
    <row r="24" spans="1:77" x14ac:dyDescent="0.3">
      <c r="A24" s="12"/>
      <c r="B24" s="11"/>
      <c r="C24" s="22"/>
      <c r="D24" s="23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3"/>
      <c r="R24" s="11"/>
      <c r="S24" s="26"/>
      <c r="T24" s="40"/>
      <c r="U24" s="40"/>
      <c r="V24" s="40"/>
      <c r="W24" s="40"/>
    </row>
    <row r="25" spans="1:77" x14ac:dyDescent="0.3">
      <c r="A25" s="12"/>
      <c r="B25" s="11"/>
      <c r="C25" s="22"/>
      <c r="D25" s="23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3"/>
      <c r="R25" s="11"/>
      <c r="S25" s="26"/>
      <c r="T25" s="40"/>
      <c r="U25" s="40"/>
      <c r="V25" s="40"/>
      <c r="W25" s="40"/>
    </row>
    <row r="26" spans="1:77" x14ac:dyDescent="0.3">
      <c r="A26" s="12"/>
      <c r="B26" s="11"/>
      <c r="C26" s="22"/>
      <c r="D26" s="23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3"/>
      <c r="R26" s="11"/>
      <c r="S26" s="26"/>
      <c r="T26" s="40"/>
      <c r="U26" s="40"/>
      <c r="V26" s="40"/>
      <c r="W26" s="40"/>
    </row>
    <row r="27" spans="1:77" x14ac:dyDescent="0.3">
      <c r="A27" s="14"/>
      <c r="B27" s="15"/>
      <c r="C27" s="16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9"/>
      <c r="R27" s="18"/>
      <c r="S27" s="20"/>
      <c r="T27" s="40"/>
      <c r="U27" s="40"/>
      <c r="V27" s="40"/>
      <c r="W27" s="40"/>
    </row>
    <row r="28" spans="1:77" s="50" customFormat="1" x14ac:dyDescent="0.3">
      <c r="A28" s="41"/>
      <c r="B28" s="42"/>
      <c r="C28" s="43"/>
      <c r="D28" s="44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6"/>
      <c r="R28" s="45"/>
      <c r="S28" s="47"/>
      <c r="T28" s="48"/>
      <c r="U28" s="48"/>
      <c r="V28" s="48"/>
      <c r="W28" s="48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</row>
    <row r="29" spans="1:77" s="50" customFormat="1" x14ac:dyDescent="0.3">
      <c r="A29" s="41"/>
      <c r="B29" s="42"/>
      <c r="C29" s="43"/>
      <c r="D29" s="44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6"/>
      <c r="R29" s="45"/>
      <c r="S29" s="47"/>
      <c r="T29" s="48"/>
      <c r="U29" s="48"/>
      <c r="V29" s="48"/>
      <c r="W29" s="48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</row>
    <row r="30" spans="1:77" s="50" customFormat="1" x14ac:dyDescent="0.3">
      <c r="A30" s="41"/>
      <c r="B30" s="42"/>
      <c r="C30" s="43"/>
      <c r="D30" s="44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6"/>
      <c r="R30" s="45"/>
      <c r="S30" s="47"/>
      <c r="T30" s="48"/>
      <c r="U30" s="48"/>
      <c r="V30" s="48"/>
      <c r="W30" s="48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</row>
    <row r="31" spans="1:77" ht="15" thickBot="1" x14ac:dyDescent="0.35">
      <c r="A31" s="32"/>
      <c r="B31" s="33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5"/>
      <c r="R31" s="34"/>
      <c r="S31" s="34"/>
      <c r="T31" s="40"/>
      <c r="U31" s="40"/>
      <c r="V31" s="40"/>
      <c r="W31" s="40"/>
    </row>
    <row r="32" spans="1:77" x14ac:dyDescent="0.3">
      <c r="A32" s="36"/>
      <c r="B32" s="37"/>
      <c r="C32" s="37"/>
      <c r="D32" s="37"/>
      <c r="E32" s="37"/>
      <c r="F32" s="37"/>
      <c r="G32" s="37"/>
      <c r="H32" s="37"/>
      <c r="I32" s="37"/>
      <c r="J32" s="37"/>
      <c r="K32" s="38"/>
      <c r="L32" s="38"/>
      <c r="M32" s="38"/>
      <c r="N32" s="38"/>
      <c r="O32" s="38"/>
      <c r="P32" s="38"/>
      <c r="Q32" s="9"/>
      <c r="R32" s="38"/>
      <c r="S32" s="38"/>
      <c r="T32" s="40"/>
      <c r="U32" s="40"/>
      <c r="V32" s="40"/>
      <c r="W32" s="40"/>
    </row>
    <row r="33" spans="1:23" ht="15" thickBot="1" x14ac:dyDescent="0.35">
      <c r="A33" s="27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9"/>
      <c r="R33" s="30"/>
      <c r="S33" s="30"/>
      <c r="T33" s="40"/>
      <c r="U33" s="40"/>
      <c r="V33" s="40"/>
      <c r="W33" s="40"/>
    </row>
    <row r="34" spans="1:23" x14ac:dyDescent="0.3">
      <c r="A34" s="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1"/>
      <c r="R34" s="4"/>
      <c r="S34" s="4"/>
      <c r="T34" s="40"/>
      <c r="U34" s="40"/>
      <c r="V34" s="40"/>
      <c r="W34" s="40"/>
    </row>
    <row r="35" spans="1:23" ht="15" thickBot="1" x14ac:dyDescent="0.35">
      <c r="A35" s="5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1"/>
      <c r="R35" s="4"/>
      <c r="S35" s="4"/>
      <c r="T35" s="40"/>
      <c r="U35" s="40"/>
      <c r="V35" s="40"/>
      <c r="W35" s="40"/>
    </row>
    <row r="36" spans="1:23" ht="15" thickBot="1" x14ac:dyDescent="0.35">
      <c r="A36" s="5"/>
      <c r="B36" s="4"/>
      <c r="C36" s="4"/>
      <c r="D36" s="4"/>
      <c r="E36" s="4"/>
      <c r="F36" s="4"/>
      <c r="G36" s="4"/>
      <c r="H36" s="4"/>
      <c r="I36" s="6"/>
      <c r="J36" s="7"/>
      <c r="K36" s="4"/>
      <c r="L36" s="71"/>
      <c r="M36" s="72"/>
      <c r="N36" s="72"/>
      <c r="O36" s="72"/>
      <c r="P36" s="73"/>
      <c r="Q36" s="1"/>
      <c r="R36" s="4"/>
      <c r="S36" s="4"/>
      <c r="T36" s="40"/>
      <c r="U36" s="40"/>
      <c r="V36" s="40"/>
      <c r="W36" s="40"/>
    </row>
    <row r="37" spans="1:23" x14ac:dyDescent="0.3">
      <c r="A37" s="5"/>
      <c r="B37" s="4"/>
      <c r="C37" s="4"/>
      <c r="D37" s="4"/>
      <c r="E37" s="4"/>
      <c r="F37" s="4"/>
      <c r="G37" s="4"/>
      <c r="H37" s="4"/>
      <c r="I37" s="4"/>
      <c r="J37" s="4"/>
      <c r="K37" s="4"/>
      <c r="L37" s="74"/>
      <c r="M37" s="72"/>
      <c r="N37" s="72"/>
      <c r="O37" s="72"/>
      <c r="P37" s="73"/>
      <c r="Q37" s="1"/>
      <c r="R37" s="4"/>
      <c r="S37" s="4"/>
      <c r="T37" s="40"/>
      <c r="U37" s="40"/>
      <c r="V37" s="40"/>
      <c r="W37" s="40"/>
    </row>
    <row r="38" spans="1:23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61"/>
      <c r="M38" s="62"/>
      <c r="N38" s="63"/>
      <c r="O38" s="64"/>
      <c r="P38" s="65"/>
      <c r="Q38" s="1"/>
      <c r="R38" s="4"/>
      <c r="S38" s="4"/>
      <c r="T38" s="40"/>
      <c r="U38" s="40"/>
      <c r="V38" s="40"/>
      <c r="W38" s="40"/>
    </row>
    <row r="39" spans="1:23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61"/>
      <c r="M39" s="62"/>
      <c r="N39" s="63"/>
      <c r="O39" s="64"/>
      <c r="P39" s="65"/>
      <c r="Q39" s="1"/>
      <c r="R39" s="4"/>
      <c r="S39" s="4"/>
      <c r="T39" s="40"/>
      <c r="U39" s="40"/>
      <c r="V39" s="40"/>
      <c r="W39" s="40"/>
    </row>
    <row r="40" spans="1:23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61"/>
      <c r="M40" s="62"/>
      <c r="N40" s="63"/>
      <c r="O40" s="64"/>
      <c r="P40" s="65"/>
      <c r="Q40" s="1"/>
      <c r="R40" s="4"/>
      <c r="S40" s="4"/>
      <c r="T40" s="40"/>
      <c r="U40" s="40"/>
      <c r="V40" s="40"/>
      <c r="W40" s="40"/>
    </row>
    <row r="41" spans="1:23" ht="15" thickBot="1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66"/>
      <c r="M41" s="67"/>
      <c r="N41" s="68"/>
      <c r="O41" s="69"/>
      <c r="P41" s="70"/>
      <c r="Q41" s="1"/>
      <c r="R41" s="4"/>
      <c r="S41" s="4"/>
      <c r="T41" s="40"/>
      <c r="U41" s="40"/>
      <c r="V41" s="40"/>
      <c r="W41" s="40"/>
    </row>
    <row r="42" spans="1:23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1"/>
      <c r="R42" s="4"/>
      <c r="S42" s="4"/>
      <c r="T42" s="40"/>
      <c r="U42" s="40"/>
      <c r="V42" s="40"/>
      <c r="W42" s="40"/>
    </row>
    <row r="43" spans="1:23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1"/>
      <c r="R43" s="4"/>
      <c r="S43" s="4"/>
      <c r="T43" s="40"/>
      <c r="U43" s="40"/>
      <c r="V43" s="40"/>
      <c r="W43" s="40"/>
    </row>
    <row r="44" spans="1:23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1"/>
      <c r="R44" s="4"/>
      <c r="S44" s="4"/>
      <c r="T44" s="40"/>
      <c r="U44" s="40"/>
      <c r="V44" s="40"/>
      <c r="W44" s="40"/>
    </row>
    <row r="45" spans="1:23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1"/>
      <c r="R45" s="4"/>
      <c r="S45" s="4"/>
      <c r="T45" s="40"/>
      <c r="U45" s="40"/>
      <c r="V45" s="40"/>
      <c r="W45" s="40"/>
    </row>
    <row r="46" spans="1:23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1"/>
      <c r="R46" s="4"/>
      <c r="S46" s="4"/>
      <c r="T46" s="40"/>
      <c r="U46" s="40"/>
      <c r="V46" s="40"/>
      <c r="W46" s="40"/>
    </row>
    <row r="47" spans="1:23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1"/>
      <c r="R47" s="4"/>
      <c r="S47" s="4"/>
      <c r="T47" s="40"/>
      <c r="U47" s="40"/>
      <c r="V47" s="40"/>
      <c r="W47" s="40"/>
    </row>
    <row r="48" spans="1:23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1"/>
      <c r="R48" s="4"/>
      <c r="S48" s="4"/>
      <c r="T48" s="40"/>
      <c r="U48" s="40"/>
      <c r="V48" s="40"/>
      <c r="W48" s="40"/>
    </row>
    <row r="49" spans="1:23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1"/>
      <c r="R49" s="4"/>
      <c r="S49" s="4"/>
      <c r="T49" s="40"/>
      <c r="U49" s="40"/>
      <c r="V49" s="40"/>
      <c r="W49" s="40"/>
    </row>
    <row r="50" spans="1:23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1"/>
      <c r="R50" s="4"/>
      <c r="S50" s="4"/>
      <c r="T50" s="40"/>
      <c r="U50" s="40"/>
      <c r="V50" s="40"/>
      <c r="W50" s="40"/>
    </row>
    <row r="51" spans="1:23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1"/>
      <c r="R51" s="4"/>
      <c r="S51" s="4"/>
      <c r="T51" s="40"/>
      <c r="U51" s="40"/>
      <c r="V51" s="40"/>
      <c r="W51" s="40"/>
    </row>
    <row r="52" spans="1:23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0"/>
      <c r="U52" s="40"/>
      <c r="V52" s="40"/>
      <c r="W52" s="40"/>
    </row>
    <row r="53" spans="1:23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0"/>
      <c r="U53" s="40"/>
      <c r="V53" s="40"/>
      <c r="W53" s="40"/>
    </row>
    <row r="54" spans="1:23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0"/>
      <c r="U54" s="40"/>
      <c r="V54" s="40"/>
      <c r="W54" s="40"/>
    </row>
    <row r="55" spans="1:23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0"/>
      <c r="U55" s="40"/>
      <c r="V55" s="40"/>
      <c r="W55" s="40"/>
    </row>
    <row r="56" spans="1:23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0"/>
      <c r="U56" s="40"/>
      <c r="V56" s="40"/>
      <c r="W56" s="40"/>
    </row>
    <row r="57" spans="1:23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0"/>
      <c r="U57" s="40"/>
      <c r="V57" s="40"/>
      <c r="W57" s="40"/>
    </row>
    <row r="58" spans="1:23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0"/>
      <c r="U58" s="40"/>
      <c r="V58" s="40"/>
      <c r="W58" s="40"/>
    </row>
    <row r="59" spans="1:23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0"/>
      <c r="U59" s="40"/>
      <c r="V59" s="40"/>
      <c r="W59" s="40"/>
    </row>
    <row r="60" spans="1:23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0"/>
      <c r="U60" s="40"/>
      <c r="V60" s="40"/>
      <c r="W60" s="40"/>
    </row>
    <row r="61" spans="1:23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0"/>
      <c r="U61" s="40"/>
      <c r="V61" s="40"/>
      <c r="W61" s="40"/>
    </row>
    <row r="62" spans="1:23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0"/>
      <c r="U62" s="40"/>
      <c r="V62" s="40"/>
      <c r="W62" s="40"/>
    </row>
    <row r="63" spans="1:23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0"/>
      <c r="U63" s="40"/>
      <c r="V63" s="40"/>
      <c r="W63" s="40"/>
    </row>
    <row r="64" spans="1:23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0"/>
      <c r="U64" s="40"/>
      <c r="V64" s="40"/>
      <c r="W64" s="40"/>
    </row>
    <row r="65" spans="1:23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0"/>
      <c r="U65" s="40"/>
      <c r="V65" s="40"/>
      <c r="W65" s="40"/>
    </row>
    <row r="66" spans="1:23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0"/>
      <c r="U66" s="40"/>
      <c r="V66" s="40"/>
      <c r="W66" s="40"/>
    </row>
    <row r="67" spans="1:23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0"/>
      <c r="U67" s="40"/>
      <c r="V67" s="40"/>
      <c r="W67" s="40"/>
    </row>
    <row r="68" spans="1:23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0"/>
      <c r="U68" s="40"/>
      <c r="V68" s="40"/>
      <c r="W68" s="40"/>
    </row>
    <row r="69" spans="1:23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0"/>
      <c r="U69" s="40"/>
      <c r="V69" s="40"/>
      <c r="W69" s="40"/>
    </row>
    <row r="70" spans="1:23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0"/>
      <c r="U70" s="40"/>
      <c r="V70" s="40"/>
      <c r="W70" s="40"/>
    </row>
    <row r="71" spans="1:23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0"/>
      <c r="U71" s="40"/>
      <c r="V71" s="40"/>
      <c r="W71" s="40"/>
    </row>
    <row r="72" spans="1:23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0"/>
      <c r="U72" s="40"/>
      <c r="V72" s="40"/>
      <c r="W72" s="40"/>
    </row>
    <row r="73" spans="1:23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spans="1:23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spans="1:23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spans="1:23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spans="1:23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spans="1:23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23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23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</sheetData>
  <mergeCells count="10">
    <mergeCell ref="L40:N40"/>
    <mergeCell ref="O40:P40"/>
    <mergeCell ref="L41:N41"/>
    <mergeCell ref="O41:P41"/>
    <mergeCell ref="L36:P36"/>
    <mergeCell ref="L37:P37"/>
    <mergeCell ref="L38:N38"/>
    <mergeCell ref="O38:P38"/>
    <mergeCell ref="L39:N39"/>
    <mergeCell ref="O39:P39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Shahrukh Lcepl</cp:lastModifiedBy>
  <dcterms:created xsi:type="dcterms:W3CDTF">2022-06-20T09:18:31Z</dcterms:created>
  <dcterms:modified xsi:type="dcterms:W3CDTF">2025-06-21T11:53:54Z</dcterms:modified>
</cp:coreProperties>
</file>