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XMISERVER\E Folder\Laxmi\PMC\UP\SWSM-Muzaffarnagar\Billing\Subcontractor\MZN Payment reconciliation\Lala  Dharm Building Materials\"/>
    </mc:Choice>
  </mc:AlternateContent>
  <xr:revisionPtr revIDLastSave="0" documentId="13_ncr:1_{571285B8-8D06-4993-8716-40E8F03E31CD}" xr6:coauthVersionLast="47" xr6:coauthVersionMax="47" xr10:uidLastSave="{00000000-0000-0000-0000-000000000000}"/>
  <bookViews>
    <workbookView xWindow="-120" yWindow="-120" windowWidth="29040" windowHeight="15720" xr2:uid="{F262BEB7-37A7-44C0-8E54-C6D5E0F4AE45}"/>
  </bookViews>
  <sheets>
    <sheet name="Lala Dhara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1" l="1"/>
  <c r="K35" i="1" l="1"/>
  <c r="G29" i="1"/>
  <c r="H29" i="1" s="1"/>
  <c r="G28" i="1"/>
  <c r="H28" i="1" s="1"/>
  <c r="I28" i="1" s="1"/>
  <c r="G27" i="1"/>
  <c r="H27" i="1" s="1"/>
  <c r="I27" i="1" s="1"/>
  <c r="G26" i="1"/>
  <c r="H26" i="1" s="1"/>
  <c r="G25" i="1"/>
  <c r="G24" i="1"/>
  <c r="H24" i="1" s="1"/>
  <c r="I24" i="1" s="1"/>
  <c r="G23" i="1"/>
  <c r="H23" i="1" s="1"/>
  <c r="G22" i="1"/>
  <c r="H22" i="1" s="1"/>
  <c r="G21" i="1"/>
  <c r="H21" i="1" s="1"/>
  <c r="G20" i="1"/>
  <c r="H20" i="1" s="1"/>
  <c r="G19" i="1"/>
  <c r="H19" i="1" s="1"/>
  <c r="G18" i="1"/>
  <c r="G17" i="1"/>
  <c r="H17" i="1" s="1"/>
  <c r="I17" i="1" s="1"/>
  <c r="G16" i="1"/>
  <c r="H16" i="1" s="1"/>
  <c r="G15" i="1"/>
  <c r="H15" i="1" s="1"/>
  <c r="G14" i="1"/>
  <c r="G13" i="1"/>
  <c r="G12" i="1"/>
  <c r="H12" i="1" s="1"/>
  <c r="G11" i="1"/>
  <c r="H11" i="1" s="1"/>
  <c r="I11" i="1" s="1"/>
  <c r="G10" i="1"/>
  <c r="G9" i="1"/>
  <c r="H9" i="1" s="1"/>
  <c r="I9" i="1" s="1"/>
  <c r="G8" i="1"/>
  <c r="G7" i="1"/>
  <c r="H7" i="1" s="1"/>
  <c r="I7" i="1" s="1"/>
  <c r="G6" i="1"/>
  <c r="H6" i="1" s="1"/>
  <c r="H18" i="1" l="1"/>
  <c r="I18" i="1" s="1"/>
  <c r="I12" i="1"/>
  <c r="I6" i="1"/>
  <c r="H8" i="1"/>
  <c r="I8" i="1" s="1"/>
  <c r="H10" i="1"/>
  <c r="I10" i="1" s="1"/>
  <c r="I23" i="1"/>
  <c r="H14" i="1"/>
  <c r="I14" i="1" s="1"/>
  <c r="I26" i="1"/>
  <c r="I29" i="1"/>
  <c r="H25" i="1"/>
  <c r="I25" i="1" s="1"/>
  <c r="I19" i="1"/>
  <c r="I21" i="1"/>
  <c r="I22" i="1"/>
  <c r="I20" i="1"/>
  <c r="I16" i="1"/>
  <c r="I15" i="1"/>
  <c r="H13" i="1"/>
  <c r="I13" i="1" s="1"/>
  <c r="I35" i="1" l="1"/>
  <c r="E35" i="1"/>
  <c r="F35" i="1"/>
  <c r="G35" i="1"/>
  <c r="H35" i="1"/>
  <c r="K44" i="1" s="1"/>
  <c r="M35" i="1" l="1"/>
  <c r="K36" i="1"/>
</calcChain>
</file>

<file path=xl/sharedStrings.xml><?xml version="1.0" encoding="utf-8"?>
<sst xmlns="http://schemas.openxmlformats.org/spreadsheetml/2006/main" count="76" uniqueCount="50">
  <si>
    <t>Invoice Details</t>
  </si>
  <si>
    <t>Invoice Date</t>
  </si>
  <si>
    <t>Invoice No</t>
  </si>
  <si>
    <t>Amount</t>
  </si>
  <si>
    <t>Final Amount</t>
  </si>
  <si>
    <t>Total Amount Paid</t>
  </si>
  <si>
    <t>UTR</t>
  </si>
  <si>
    <t>Advance Wise</t>
  </si>
  <si>
    <t>RATE</t>
  </si>
  <si>
    <t>Weight</t>
  </si>
  <si>
    <t>MZN -  U P</t>
  </si>
  <si>
    <t>Supply of Civil Materials - Aggregate/Metal 20mm/ 40mm etc.</t>
  </si>
  <si>
    <t>M/S Lala Dharam Building Materials</t>
  </si>
  <si>
    <t>28.11.2023</t>
  </si>
  <si>
    <t>Coresent</t>
  </si>
  <si>
    <t xml:space="preserve">    40mm</t>
  </si>
  <si>
    <t>30.11.2023</t>
  </si>
  <si>
    <t>20mm</t>
  </si>
  <si>
    <t>40mm</t>
  </si>
  <si>
    <t>29.11.2023</t>
  </si>
  <si>
    <t>20mm Rodi</t>
  </si>
  <si>
    <t>23.12.2023</t>
  </si>
  <si>
    <t>24.12.2023</t>
  </si>
  <si>
    <t>04.01.2024</t>
  </si>
  <si>
    <t>Dust</t>
  </si>
  <si>
    <t>05.01.2024</t>
  </si>
  <si>
    <t>06.01.2024</t>
  </si>
  <si>
    <t>Coresent + 20mm</t>
  </si>
  <si>
    <t>22.01.2024</t>
  </si>
  <si>
    <t>28.01.2024</t>
  </si>
  <si>
    <t>29.01.2024</t>
  </si>
  <si>
    <t>31.01.2024</t>
  </si>
  <si>
    <t>01.02.2024</t>
  </si>
  <si>
    <t>Pea Gravels</t>
  </si>
  <si>
    <t>07.03.2024</t>
  </si>
  <si>
    <t>11-12-2023 NEFT/AXISP00451509781/RIUP23/3656/LALA DHARM BUILDIN/UBIN0911526 576459.0</t>
  </si>
  <si>
    <t>16-01-2024 NEFT/AXISP00462907345/RIUP23/4272/LALA DHARM BUILDIN/UBIN0911526 510634.00</t>
  </si>
  <si>
    <t>08-02-2024 NEFT/AXISP00469752254/RIUP23/4628/LALA DHARM BUILDIN/UBIN0911526 200000.00</t>
  </si>
  <si>
    <t>13-02-2024 NEFT/AXISP00471059299/RIUP23/4676/LALA DHARM BUILDIN/UBIN0911526 ₹ 2,00,000.00</t>
  </si>
  <si>
    <t>23-02-2024 NEFT/AXISP00473725240/RIUP23/4832/LALA DHARM BUILDIN/UBIN0911526 ₹ 2,50,000.00</t>
  </si>
  <si>
    <t>12-03-2024 NEFT/AXISP00480235313/RIUP23/5096/LALA DHARM BUILDIN/UBIN0911526 100000.00</t>
  </si>
  <si>
    <t>30-10-2024 NEFT/AXISP00561390199/RIUP24/1975/LALA DHARM BUILDIN/UBIN0911526 64813.00</t>
  </si>
  <si>
    <t xml:space="preserve"> </t>
  </si>
  <si>
    <t>Lala Dharm Building Materials</t>
  </si>
  <si>
    <t>GST SD (5%)</t>
  </si>
  <si>
    <t>Advance</t>
  </si>
  <si>
    <t>Surplus</t>
  </si>
  <si>
    <t>GST</t>
  </si>
  <si>
    <t>Payable Amt.</t>
  </si>
  <si>
    <t>Date - 31.12.2024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</si>
</sst>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65">
    <xf numFmtId="0" fontId="0" fillId="0" borderId="0" xfId="0"/>
    <xf numFmtId="0" fontId="2" fillId="2" borderId="0" xfId="0" applyFont="1" applyFill="1" applyAlignment="1">
      <alignment horizontal="center" vertical="center"/>
    </xf>
    <xf numFmtId="43" fontId="2" fillId="2" borderId="0" xfId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6" fillId="2" borderId="3" xfId="1" applyFont="1" applyFill="1" applyBorder="1" applyAlignment="1">
      <alignment horizontal="center" vertical="center"/>
    </xf>
    <xf numFmtId="43" fontId="6" fillId="3" borderId="4" xfId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5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3" fontId="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5" fontId="6" fillId="2" borderId="2" xfId="0" applyNumberFormat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/>
    </xf>
    <xf numFmtId="43" fontId="5" fillId="2" borderId="3" xfId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3" fontId="6" fillId="2" borderId="6" xfId="1" applyFont="1" applyFill="1" applyBorder="1" applyAlignment="1">
      <alignment horizontal="center" vertical="center"/>
    </xf>
    <xf numFmtId="9" fontId="6" fillId="2" borderId="6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15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3" fontId="2" fillId="3" borderId="2" xfId="1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3" fontId="6" fillId="2" borderId="4" xfId="1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15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3" fontId="6" fillId="0" borderId="3" xfId="1" applyFont="1" applyFill="1" applyBorder="1" applyAlignment="1">
      <alignment horizontal="center" vertical="center"/>
    </xf>
    <xf numFmtId="43" fontId="2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43" fontId="7" fillId="2" borderId="0" xfId="1" applyFont="1" applyFill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5" fontId="6" fillId="0" borderId="8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0" fontId="5" fillId="2" borderId="2" xfId="0" applyFont="1" applyFill="1" applyBorder="1" applyAlignment="1">
      <alignment horizontal="left" wrapText="1"/>
    </xf>
    <xf numFmtId="43" fontId="6" fillId="2" borderId="6" xfId="1" applyFont="1" applyFill="1" applyBorder="1" applyAlignment="1">
      <alignment horizontal="left"/>
    </xf>
    <xf numFmtId="0" fontId="6" fillId="3" borderId="2" xfId="0" applyFont="1" applyFill="1" applyBorder="1" applyAlignment="1">
      <alignment horizontal="left" wrapText="1"/>
    </xf>
    <xf numFmtId="0" fontId="9" fillId="0" borderId="4" xfId="0" applyFont="1" applyBorder="1" applyAlignment="1">
      <alignment horizontal="left" wrapText="1"/>
    </xf>
    <xf numFmtId="0" fontId="6" fillId="0" borderId="3" xfId="0" applyFont="1" applyBorder="1" applyAlignment="1">
      <alignment horizontal="left" wrapText="1"/>
    </xf>
    <xf numFmtId="0" fontId="6" fillId="2" borderId="2" xfId="0" applyFont="1" applyFill="1" applyBorder="1" applyAlignment="1">
      <alignment horizontal="left" wrapText="1"/>
    </xf>
    <xf numFmtId="43" fontId="6" fillId="2" borderId="3" xfId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43" fontId="6" fillId="0" borderId="7" xfId="1" applyFont="1" applyFill="1" applyBorder="1" applyAlignment="1">
      <alignment horizontal="center" vertical="center"/>
    </xf>
    <xf numFmtId="43" fontId="6" fillId="0" borderId="8" xfId="1" applyFont="1" applyFill="1" applyBorder="1" applyAlignment="1">
      <alignment horizontal="center" vertical="center"/>
    </xf>
    <xf numFmtId="0" fontId="10" fillId="0" borderId="5" xfId="0" applyFont="1" applyBorder="1"/>
    <xf numFmtId="0" fontId="3" fillId="0" borderId="5" xfId="0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DC8E7BFF-2C73-4D24-96BA-B5AE05FBF1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5C50A-6D21-4977-B1F3-DDDB8C2C379B}">
  <sheetPr>
    <pageSetUpPr fitToPage="1"/>
  </sheetPr>
  <dimension ref="A1:N54"/>
  <sheetViews>
    <sheetView tabSelected="1" workbookViewId="0">
      <selection activeCell="L39" sqref="L39"/>
    </sheetView>
  </sheetViews>
  <sheetFormatPr defaultRowHeight="15" customHeight="1" x14ac:dyDescent="0.2"/>
  <cols>
    <col min="1" max="1" width="9.140625" style="3"/>
    <col min="2" max="2" width="16.5703125" style="55" bestFit="1" customWidth="1"/>
    <col min="3" max="3" width="14" style="3" customWidth="1"/>
    <col min="4" max="4" width="10.85546875" style="3" bestFit="1" customWidth="1"/>
    <col min="5" max="5" width="9.140625" style="3" bestFit="1" customWidth="1"/>
    <col min="6" max="6" width="12.42578125" style="3" bestFit="1" customWidth="1"/>
    <col min="7" max="8" width="14.5703125" style="3" bestFit="1" customWidth="1"/>
    <col min="9" max="9" width="16.42578125" style="3" bestFit="1" customWidth="1"/>
    <col min="10" max="10" width="9.140625" style="3"/>
    <col min="11" max="11" width="15.7109375" style="3" bestFit="1" customWidth="1"/>
    <col min="12" max="12" width="96.85546875" style="3" bestFit="1" customWidth="1"/>
    <col min="13" max="13" width="13.85546875" style="3" bestFit="1" customWidth="1"/>
    <col min="14" max="16384" width="9.140625" style="3"/>
  </cols>
  <sheetData>
    <row r="1" spans="1:14" ht="15" customHeight="1" x14ac:dyDescent="0.2">
      <c r="A1" s="1"/>
      <c r="B1" s="47"/>
      <c r="C1" s="1"/>
      <c r="D1" s="1"/>
      <c r="E1" s="1"/>
      <c r="F1" s="1"/>
      <c r="G1" s="2"/>
      <c r="H1" s="1"/>
      <c r="I1" s="1"/>
      <c r="J1" s="1"/>
      <c r="K1" s="1"/>
      <c r="L1" s="1"/>
      <c r="M1" s="1"/>
      <c r="N1" s="1"/>
    </row>
    <row r="2" spans="1:14" ht="15" customHeight="1" thickBot="1" x14ac:dyDescent="0.3">
      <c r="A2" s="61" t="s">
        <v>10</v>
      </c>
      <c r="B2" s="61"/>
      <c r="C2" s="41" t="s">
        <v>12</v>
      </c>
      <c r="D2" s="41"/>
      <c r="E2" s="41"/>
      <c r="F2" s="42"/>
      <c r="G2" s="43"/>
      <c r="H2" s="1"/>
      <c r="I2" s="1"/>
      <c r="J2" s="1"/>
      <c r="K2" s="43" t="s">
        <v>11</v>
      </c>
      <c r="L2" s="1"/>
      <c r="M2" s="1"/>
    </row>
    <row r="3" spans="1:14" s="39" customFormat="1" ht="37.5" customHeight="1" x14ac:dyDescent="0.35">
      <c r="A3" s="37"/>
      <c r="B3" s="48" t="s">
        <v>0</v>
      </c>
      <c r="C3" s="4" t="s">
        <v>1</v>
      </c>
      <c r="D3" s="4" t="s">
        <v>2</v>
      </c>
      <c r="E3" s="4" t="s">
        <v>9</v>
      </c>
      <c r="F3" s="4" t="s">
        <v>8</v>
      </c>
      <c r="G3" s="38" t="s">
        <v>3</v>
      </c>
      <c r="H3" s="4" t="s">
        <v>44</v>
      </c>
      <c r="I3" s="4" t="s">
        <v>4</v>
      </c>
      <c r="J3" s="4"/>
      <c r="K3" s="4" t="s">
        <v>5</v>
      </c>
      <c r="L3" s="4" t="s">
        <v>6</v>
      </c>
      <c r="M3" s="4" t="s">
        <v>7</v>
      </c>
    </row>
    <row r="4" spans="1:14" ht="15" customHeight="1" thickBot="1" x14ac:dyDescent="0.35">
      <c r="A4" s="17">
        <v>65500</v>
      </c>
      <c r="B4" s="49"/>
      <c r="C4" s="18"/>
      <c r="D4" s="18"/>
      <c r="G4" s="18"/>
      <c r="H4" s="19">
        <v>0.05</v>
      </c>
      <c r="I4" s="18"/>
      <c r="J4" s="20"/>
      <c r="K4" s="18"/>
      <c r="L4" s="18"/>
      <c r="M4" s="5"/>
    </row>
    <row r="5" spans="1:14" s="1" customFormat="1" ht="15" customHeight="1" x14ac:dyDescent="0.3">
      <c r="A5" s="21"/>
      <c r="B5" s="50"/>
      <c r="C5" s="22"/>
      <c r="D5" s="23"/>
      <c r="E5" s="23"/>
      <c r="F5" s="23"/>
      <c r="G5" s="23"/>
      <c r="H5" s="24"/>
      <c r="I5" s="25"/>
      <c r="J5" s="26">
        <v>60500</v>
      </c>
      <c r="K5" s="25"/>
      <c r="L5" s="25"/>
      <c r="M5" s="6"/>
    </row>
    <row r="6" spans="1:14" ht="15" customHeight="1" x14ac:dyDescent="0.15">
      <c r="A6" s="44"/>
      <c r="B6" s="46" t="s">
        <v>14</v>
      </c>
      <c r="C6" s="45" t="s">
        <v>13</v>
      </c>
      <c r="D6" s="9">
        <v>449</v>
      </c>
      <c r="E6" s="28">
        <v>748</v>
      </c>
      <c r="F6" s="28">
        <v>108</v>
      </c>
      <c r="G6" s="10">
        <f t="shared" ref="G6:G29" si="0">E6*F6</f>
        <v>80784</v>
      </c>
      <c r="H6" s="10">
        <f t="shared" ref="H6:H29" si="1">G6*5%</f>
        <v>4039.2000000000003</v>
      </c>
      <c r="I6" s="10">
        <f>G6+H6</f>
        <v>84823.2</v>
      </c>
      <c r="J6" s="11"/>
      <c r="K6" s="56">
        <v>576459</v>
      </c>
      <c r="L6" s="58" t="s">
        <v>35</v>
      </c>
      <c r="M6" s="57">
        <f>I35-K35</f>
        <v>-513233.95999999996</v>
      </c>
    </row>
    <row r="7" spans="1:14" ht="15" customHeight="1" x14ac:dyDescent="0.15">
      <c r="A7" s="44"/>
      <c r="B7" s="46" t="s">
        <v>15</v>
      </c>
      <c r="C7" s="45" t="s">
        <v>13</v>
      </c>
      <c r="D7" s="9">
        <v>450</v>
      </c>
      <c r="E7" s="28">
        <v>776</v>
      </c>
      <c r="F7" s="28">
        <v>95</v>
      </c>
      <c r="G7" s="10">
        <f t="shared" si="0"/>
        <v>73720</v>
      </c>
      <c r="H7" s="10">
        <f t="shared" si="1"/>
        <v>3686</v>
      </c>
      <c r="I7" s="10">
        <f t="shared" ref="I7:I29" si="2">G7+H7</f>
        <v>77406</v>
      </c>
      <c r="J7" s="11"/>
      <c r="K7" s="56">
        <v>510634</v>
      </c>
      <c r="L7" s="58" t="s">
        <v>36</v>
      </c>
      <c r="M7" s="57"/>
    </row>
    <row r="8" spans="1:14" ht="15" customHeight="1" x14ac:dyDescent="0.15">
      <c r="A8" s="7"/>
      <c r="B8" s="27" t="s">
        <v>17</v>
      </c>
      <c r="C8" s="8" t="s">
        <v>16</v>
      </c>
      <c r="D8" s="9">
        <v>468</v>
      </c>
      <c r="E8" s="10">
        <v>658.05</v>
      </c>
      <c r="F8" s="10">
        <v>95</v>
      </c>
      <c r="G8" s="10">
        <f t="shared" si="0"/>
        <v>62514.749999999993</v>
      </c>
      <c r="H8" s="10">
        <f t="shared" si="1"/>
        <v>3125.7374999999997</v>
      </c>
      <c r="I8" s="10">
        <f t="shared" si="2"/>
        <v>65640.487499999988</v>
      </c>
      <c r="J8" s="11"/>
      <c r="K8" s="56">
        <v>200000</v>
      </c>
      <c r="L8" s="58" t="s">
        <v>37</v>
      </c>
      <c r="M8" s="57"/>
    </row>
    <row r="9" spans="1:14" ht="15" customHeight="1" x14ac:dyDescent="0.3">
      <c r="A9" s="7"/>
      <c r="B9" s="51" t="s">
        <v>18</v>
      </c>
      <c r="C9" s="8" t="s">
        <v>13</v>
      </c>
      <c r="D9" s="9">
        <v>458</v>
      </c>
      <c r="E9" s="10">
        <v>474.85</v>
      </c>
      <c r="F9" s="10">
        <v>95</v>
      </c>
      <c r="G9" s="10">
        <f t="shared" si="0"/>
        <v>45110.75</v>
      </c>
      <c r="H9" s="10">
        <f t="shared" si="1"/>
        <v>2255.5374999999999</v>
      </c>
      <c r="I9" s="10">
        <f t="shared" si="2"/>
        <v>47366.287499999999</v>
      </c>
      <c r="J9" s="11"/>
      <c r="K9" s="56">
        <v>200000</v>
      </c>
      <c r="L9" s="58" t="s">
        <v>38</v>
      </c>
      <c r="M9" s="57"/>
    </row>
    <row r="10" spans="1:14" ht="15" customHeight="1" x14ac:dyDescent="0.3">
      <c r="A10" s="7"/>
      <c r="B10" s="51" t="s">
        <v>14</v>
      </c>
      <c r="C10" s="8" t="s">
        <v>13</v>
      </c>
      <c r="D10" s="9">
        <v>457</v>
      </c>
      <c r="E10" s="10">
        <v>574.4</v>
      </c>
      <c r="F10" s="10">
        <v>108</v>
      </c>
      <c r="G10" s="10">
        <f t="shared" si="0"/>
        <v>62035.199999999997</v>
      </c>
      <c r="H10" s="10">
        <f t="shared" si="1"/>
        <v>3101.76</v>
      </c>
      <c r="I10" s="10">
        <f t="shared" si="2"/>
        <v>65136.959999999999</v>
      </c>
      <c r="J10" s="11"/>
      <c r="K10" s="56">
        <v>250000</v>
      </c>
      <c r="L10" s="58" t="s">
        <v>39</v>
      </c>
      <c r="M10" s="57"/>
    </row>
    <row r="11" spans="1:14" ht="15" customHeight="1" x14ac:dyDescent="0.3">
      <c r="A11" s="7"/>
      <c r="B11" s="51" t="s">
        <v>14</v>
      </c>
      <c r="C11" s="8" t="s">
        <v>16</v>
      </c>
      <c r="D11" s="9">
        <v>467</v>
      </c>
      <c r="E11" s="10">
        <v>747.85</v>
      </c>
      <c r="F11" s="10">
        <v>108</v>
      </c>
      <c r="G11" s="10">
        <f t="shared" si="0"/>
        <v>80767.8</v>
      </c>
      <c r="H11" s="10">
        <f t="shared" si="1"/>
        <v>4038.3900000000003</v>
      </c>
      <c r="I11" s="10">
        <f t="shared" si="2"/>
        <v>84806.19</v>
      </c>
      <c r="J11" s="11"/>
      <c r="K11" s="56">
        <v>100000</v>
      </c>
      <c r="L11" s="58" t="s">
        <v>40</v>
      </c>
      <c r="M11" s="57"/>
    </row>
    <row r="12" spans="1:14" ht="15" customHeight="1" x14ac:dyDescent="0.3">
      <c r="A12" s="7"/>
      <c r="B12" s="51" t="s">
        <v>18</v>
      </c>
      <c r="C12" s="8" t="s">
        <v>19</v>
      </c>
      <c r="D12" s="9">
        <v>462</v>
      </c>
      <c r="E12" s="10">
        <v>723</v>
      </c>
      <c r="F12" s="10">
        <v>95</v>
      </c>
      <c r="G12" s="10">
        <f t="shared" si="0"/>
        <v>68685</v>
      </c>
      <c r="H12" s="10">
        <f t="shared" si="1"/>
        <v>3434.25</v>
      </c>
      <c r="I12" s="10">
        <f t="shared" si="2"/>
        <v>72119.25</v>
      </c>
      <c r="J12" s="11"/>
      <c r="K12" s="56">
        <v>64813</v>
      </c>
      <c r="L12" s="58" t="s">
        <v>41</v>
      </c>
      <c r="M12" s="57"/>
    </row>
    <row r="13" spans="1:14" ht="15" customHeight="1" x14ac:dyDescent="0.3">
      <c r="A13" s="7"/>
      <c r="B13" s="51" t="s">
        <v>20</v>
      </c>
      <c r="C13" s="8" t="s">
        <v>16</v>
      </c>
      <c r="D13" s="9">
        <v>466</v>
      </c>
      <c r="E13" s="10">
        <v>793.6</v>
      </c>
      <c r="F13" s="10">
        <v>95</v>
      </c>
      <c r="G13" s="10">
        <f t="shared" si="0"/>
        <v>75392</v>
      </c>
      <c r="H13" s="10">
        <f t="shared" si="1"/>
        <v>3769.6000000000004</v>
      </c>
      <c r="I13" s="10">
        <f t="shared" si="2"/>
        <v>79161.600000000006</v>
      </c>
      <c r="J13" s="11"/>
      <c r="K13" s="10"/>
      <c r="L13" s="29"/>
      <c r="M13" s="10"/>
    </row>
    <row r="14" spans="1:14" ht="15" customHeight="1" x14ac:dyDescent="0.3">
      <c r="A14" s="7"/>
      <c r="B14" s="51" t="s">
        <v>17</v>
      </c>
      <c r="C14" s="8" t="s">
        <v>21</v>
      </c>
      <c r="D14" s="9">
        <v>537</v>
      </c>
      <c r="E14" s="10">
        <v>715.1</v>
      </c>
      <c r="F14" s="10">
        <v>93</v>
      </c>
      <c r="G14" s="10">
        <f t="shared" si="0"/>
        <v>66504.3</v>
      </c>
      <c r="H14" s="10">
        <f t="shared" si="1"/>
        <v>3325.2150000000001</v>
      </c>
      <c r="I14" s="10">
        <f t="shared" si="2"/>
        <v>69829.514999999999</v>
      </c>
      <c r="J14" s="11"/>
      <c r="K14" s="10"/>
      <c r="L14" s="29"/>
      <c r="M14" s="10"/>
    </row>
    <row r="15" spans="1:14" ht="15" customHeight="1" x14ac:dyDescent="0.3">
      <c r="A15" s="7"/>
      <c r="B15" s="51" t="s">
        <v>18</v>
      </c>
      <c r="C15" s="8" t="s">
        <v>22</v>
      </c>
      <c r="D15" s="9">
        <v>539</v>
      </c>
      <c r="E15" s="10">
        <v>691.2</v>
      </c>
      <c r="F15" s="10">
        <v>93</v>
      </c>
      <c r="G15" s="10">
        <f t="shared" si="0"/>
        <v>64281.600000000006</v>
      </c>
      <c r="H15" s="10">
        <f t="shared" si="1"/>
        <v>3214.0800000000004</v>
      </c>
      <c r="I15" s="10">
        <f t="shared" si="2"/>
        <v>67495.680000000008</v>
      </c>
      <c r="J15" s="11"/>
      <c r="K15" s="10"/>
      <c r="L15" s="29"/>
      <c r="M15" s="10"/>
    </row>
    <row r="16" spans="1:14" ht="15" customHeight="1" x14ac:dyDescent="0.3">
      <c r="A16" s="7"/>
      <c r="B16" s="51" t="s">
        <v>14</v>
      </c>
      <c r="C16" s="8" t="s">
        <v>21</v>
      </c>
      <c r="D16" s="9">
        <v>535</v>
      </c>
      <c r="E16" s="10">
        <v>468.85</v>
      </c>
      <c r="F16" s="10">
        <v>105</v>
      </c>
      <c r="G16" s="10">
        <f t="shared" si="0"/>
        <v>49229.25</v>
      </c>
      <c r="H16" s="10">
        <f t="shared" si="1"/>
        <v>2461.4625000000001</v>
      </c>
      <c r="I16" s="10">
        <f t="shared" si="2"/>
        <v>51690.712500000001</v>
      </c>
      <c r="J16" s="11"/>
      <c r="K16" s="10"/>
      <c r="L16" s="29"/>
      <c r="M16" s="10"/>
    </row>
    <row r="17" spans="1:13" ht="15" customHeight="1" x14ac:dyDescent="0.3">
      <c r="A17" s="7"/>
      <c r="B17" s="51" t="s">
        <v>17</v>
      </c>
      <c r="C17" s="8" t="s">
        <v>23</v>
      </c>
      <c r="D17" s="9">
        <v>570</v>
      </c>
      <c r="E17" s="10">
        <v>74.2</v>
      </c>
      <c r="F17" s="10">
        <v>93</v>
      </c>
      <c r="G17" s="10">
        <f t="shared" si="0"/>
        <v>6900.6</v>
      </c>
      <c r="H17" s="10">
        <f t="shared" si="1"/>
        <v>345.03000000000003</v>
      </c>
      <c r="I17" s="10">
        <f t="shared" si="2"/>
        <v>7245.63</v>
      </c>
      <c r="J17" s="11"/>
      <c r="K17" s="10"/>
      <c r="L17" s="29"/>
      <c r="M17" s="10"/>
    </row>
    <row r="18" spans="1:13" ht="15" customHeight="1" x14ac:dyDescent="0.3">
      <c r="A18" s="7"/>
      <c r="B18" s="51" t="s">
        <v>24</v>
      </c>
      <c r="C18" s="8" t="s">
        <v>23</v>
      </c>
      <c r="D18" s="9">
        <v>571</v>
      </c>
      <c r="E18" s="10">
        <v>72.650000000000006</v>
      </c>
      <c r="F18" s="10">
        <v>105</v>
      </c>
      <c r="G18" s="10">
        <f t="shared" si="0"/>
        <v>7628.2500000000009</v>
      </c>
      <c r="H18" s="10">
        <f t="shared" si="1"/>
        <v>381.41250000000008</v>
      </c>
      <c r="I18" s="10">
        <f t="shared" si="2"/>
        <v>8009.6625000000013</v>
      </c>
      <c r="J18" s="11"/>
      <c r="K18" s="10"/>
      <c r="L18" s="29"/>
      <c r="M18" s="10"/>
    </row>
    <row r="19" spans="1:13" ht="15" customHeight="1" x14ac:dyDescent="0.3">
      <c r="A19" s="7"/>
      <c r="B19" s="51" t="s">
        <v>17</v>
      </c>
      <c r="C19" s="8" t="s">
        <v>25</v>
      </c>
      <c r="D19" s="9">
        <v>572</v>
      </c>
      <c r="E19" s="10">
        <v>76.400000000000006</v>
      </c>
      <c r="F19" s="10">
        <v>93</v>
      </c>
      <c r="G19" s="10">
        <f t="shared" si="0"/>
        <v>7105.2000000000007</v>
      </c>
      <c r="H19" s="10">
        <f t="shared" si="1"/>
        <v>355.26000000000005</v>
      </c>
      <c r="I19" s="10">
        <f t="shared" si="2"/>
        <v>7460.4600000000009</v>
      </c>
      <c r="J19" s="11"/>
      <c r="K19" s="10"/>
      <c r="L19" s="29"/>
      <c r="M19" s="10"/>
    </row>
    <row r="20" spans="1:13" ht="15" customHeight="1" x14ac:dyDescent="0.3">
      <c r="A20" s="7"/>
      <c r="B20" s="51" t="s">
        <v>24</v>
      </c>
      <c r="C20" s="8" t="s">
        <v>26</v>
      </c>
      <c r="D20" s="9">
        <v>575</v>
      </c>
      <c r="E20" s="10">
        <v>101.6</v>
      </c>
      <c r="F20" s="10">
        <v>105</v>
      </c>
      <c r="G20" s="10">
        <f t="shared" si="0"/>
        <v>10668</v>
      </c>
      <c r="H20" s="10">
        <f t="shared" si="1"/>
        <v>533.4</v>
      </c>
      <c r="I20" s="10">
        <f t="shared" si="2"/>
        <v>11201.4</v>
      </c>
      <c r="J20" s="11"/>
      <c r="K20" s="10"/>
      <c r="L20" s="29"/>
      <c r="M20" s="10"/>
    </row>
    <row r="21" spans="1:13" ht="15" customHeight="1" x14ac:dyDescent="0.3">
      <c r="A21" s="7"/>
      <c r="B21" s="51" t="s">
        <v>27</v>
      </c>
      <c r="C21" s="8" t="s">
        <v>28</v>
      </c>
      <c r="D21" s="9">
        <v>610</v>
      </c>
      <c r="E21" s="10">
        <v>716</v>
      </c>
      <c r="F21" s="10">
        <v>99</v>
      </c>
      <c r="G21" s="10">
        <f t="shared" si="0"/>
        <v>70884</v>
      </c>
      <c r="H21" s="10">
        <f t="shared" si="1"/>
        <v>3544.2000000000003</v>
      </c>
      <c r="I21" s="10">
        <f t="shared" si="2"/>
        <v>74428.2</v>
      </c>
      <c r="J21" s="11"/>
      <c r="K21" s="10"/>
      <c r="L21" s="29"/>
      <c r="M21" s="10"/>
    </row>
    <row r="22" spans="1:13" ht="15" customHeight="1" x14ac:dyDescent="0.3">
      <c r="A22" s="7"/>
      <c r="B22" s="51" t="s">
        <v>27</v>
      </c>
      <c r="C22" s="8" t="s">
        <v>28</v>
      </c>
      <c r="D22" s="9">
        <v>611</v>
      </c>
      <c r="E22" s="10">
        <v>712.7</v>
      </c>
      <c r="F22" s="10">
        <v>99</v>
      </c>
      <c r="G22" s="10">
        <f t="shared" si="0"/>
        <v>70557.3</v>
      </c>
      <c r="H22" s="10">
        <f t="shared" si="1"/>
        <v>3527.8650000000002</v>
      </c>
      <c r="I22" s="10">
        <f t="shared" si="2"/>
        <v>74085.165000000008</v>
      </c>
      <c r="J22" s="11"/>
      <c r="K22" s="10"/>
      <c r="L22" s="29"/>
      <c r="M22" s="10"/>
    </row>
    <row r="23" spans="1:13" ht="15" customHeight="1" x14ac:dyDescent="0.3">
      <c r="A23" s="7"/>
      <c r="B23" s="51" t="s">
        <v>17</v>
      </c>
      <c r="C23" s="8" t="s">
        <v>29</v>
      </c>
      <c r="D23" s="9">
        <v>618</v>
      </c>
      <c r="E23" s="10">
        <v>799</v>
      </c>
      <c r="F23" s="10">
        <v>93</v>
      </c>
      <c r="G23" s="10">
        <f t="shared" si="0"/>
        <v>74307</v>
      </c>
      <c r="H23" s="10">
        <f t="shared" si="1"/>
        <v>3715.3500000000004</v>
      </c>
      <c r="I23" s="10">
        <f t="shared" si="2"/>
        <v>78022.350000000006</v>
      </c>
      <c r="J23" s="11"/>
      <c r="K23" s="10"/>
      <c r="L23" s="29"/>
      <c r="M23" s="10"/>
    </row>
    <row r="24" spans="1:13" ht="15" customHeight="1" x14ac:dyDescent="0.3">
      <c r="A24" s="7"/>
      <c r="B24" s="51" t="s">
        <v>17</v>
      </c>
      <c r="C24" s="8" t="s">
        <v>30</v>
      </c>
      <c r="D24" s="9">
        <v>620</v>
      </c>
      <c r="E24" s="10">
        <v>686.4</v>
      </c>
      <c r="F24" s="10">
        <v>93</v>
      </c>
      <c r="G24" s="10">
        <f t="shared" si="0"/>
        <v>63835.199999999997</v>
      </c>
      <c r="H24" s="10">
        <f t="shared" si="1"/>
        <v>3191.76</v>
      </c>
      <c r="I24" s="10">
        <f t="shared" si="2"/>
        <v>67026.959999999992</v>
      </c>
      <c r="J24" s="11"/>
      <c r="K24" s="10"/>
      <c r="L24" s="29"/>
      <c r="M24" s="10"/>
    </row>
    <row r="25" spans="1:13" ht="15" customHeight="1" x14ac:dyDescent="0.3">
      <c r="A25" s="7"/>
      <c r="B25" s="51" t="s">
        <v>27</v>
      </c>
      <c r="C25" s="8" t="s">
        <v>30</v>
      </c>
      <c r="D25" s="9">
        <v>621</v>
      </c>
      <c r="E25" s="10">
        <v>755.1</v>
      </c>
      <c r="F25" s="10">
        <v>99</v>
      </c>
      <c r="G25" s="10">
        <f t="shared" si="0"/>
        <v>74754.900000000009</v>
      </c>
      <c r="H25" s="10">
        <f t="shared" si="1"/>
        <v>3737.7450000000008</v>
      </c>
      <c r="I25" s="10">
        <f t="shared" si="2"/>
        <v>78492.645000000004</v>
      </c>
      <c r="J25" s="11"/>
      <c r="K25" s="10"/>
      <c r="L25" s="29"/>
      <c r="M25" s="10"/>
    </row>
    <row r="26" spans="1:13" ht="15" customHeight="1" x14ac:dyDescent="0.3">
      <c r="A26" s="7"/>
      <c r="B26" s="51" t="s">
        <v>14</v>
      </c>
      <c r="C26" s="8" t="s">
        <v>30</v>
      </c>
      <c r="D26" s="9">
        <v>622</v>
      </c>
      <c r="E26" s="10">
        <v>671.5</v>
      </c>
      <c r="F26" s="10">
        <v>105</v>
      </c>
      <c r="G26" s="10">
        <f t="shared" si="0"/>
        <v>70507.5</v>
      </c>
      <c r="H26" s="10">
        <f t="shared" si="1"/>
        <v>3525.375</v>
      </c>
      <c r="I26" s="10">
        <f t="shared" si="2"/>
        <v>74032.875</v>
      </c>
      <c r="J26" s="11"/>
      <c r="K26" s="10"/>
      <c r="L26" s="29"/>
      <c r="M26" s="10"/>
    </row>
    <row r="27" spans="1:13" ht="15" customHeight="1" x14ac:dyDescent="0.3">
      <c r="A27" s="7"/>
      <c r="B27" s="51" t="s">
        <v>27</v>
      </c>
      <c r="C27" s="8" t="s">
        <v>31</v>
      </c>
      <c r="D27" s="9">
        <v>624</v>
      </c>
      <c r="E27" s="10">
        <v>759</v>
      </c>
      <c r="F27" s="10">
        <v>99</v>
      </c>
      <c r="G27" s="10">
        <f t="shared" si="0"/>
        <v>75141</v>
      </c>
      <c r="H27" s="10">
        <f t="shared" si="1"/>
        <v>3757.05</v>
      </c>
      <c r="I27" s="10">
        <f t="shared" si="2"/>
        <v>78898.05</v>
      </c>
      <c r="J27" s="11"/>
      <c r="K27" s="10"/>
      <c r="L27" s="29"/>
      <c r="M27" s="10"/>
    </row>
    <row r="28" spans="1:13" ht="15" customHeight="1" x14ac:dyDescent="0.3">
      <c r="A28" s="7"/>
      <c r="B28" s="51" t="s">
        <v>18</v>
      </c>
      <c r="C28" s="8" t="s">
        <v>32</v>
      </c>
      <c r="D28" s="9">
        <v>631</v>
      </c>
      <c r="E28" s="10">
        <v>572.1</v>
      </c>
      <c r="F28" s="10">
        <v>93</v>
      </c>
      <c r="G28" s="10">
        <f t="shared" si="0"/>
        <v>53205.3</v>
      </c>
      <c r="H28" s="10">
        <f t="shared" si="1"/>
        <v>2660.2650000000003</v>
      </c>
      <c r="I28" s="10">
        <f t="shared" si="2"/>
        <v>55865.565000000002</v>
      </c>
      <c r="J28" s="11"/>
      <c r="K28" s="10"/>
      <c r="L28" s="29"/>
      <c r="M28" s="10"/>
    </row>
    <row r="29" spans="1:13" ht="15" customHeight="1" x14ac:dyDescent="0.3">
      <c r="A29" s="7"/>
      <c r="B29" s="51" t="s">
        <v>33</v>
      </c>
      <c r="C29" s="8" t="s">
        <v>34</v>
      </c>
      <c r="D29" s="9">
        <v>766</v>
      </c>
      <c r="E29" s="10">
        <v>86.3</v>
      </c>
      <c r="F29" s="10">
        <v>93</v>
      </c>
      <c r="G29" s="10">
        <f t="shared" si="0"/>
        <v>8025.9</v>
      </c>
      <c r="H29" s="10">
        <f t="shared" si="1"/>
        <v>401.29500000000002</v>
      </c>
      <c r="I29" s="10">
        <f t="shared" si="2"/>
        <v>8427.1949999999997</v>
      </c>
      <c r="J29" s="11"/>
      <c r="K29" s="10"/>
      <c r="L29" s="29"/>
      <c r="M29" s="10"/>
    </row>
    <row r="30" spans="1:13" ht="15" customHeight="1" x14ac:dyDescent="0.3">
      <c r="A30" s="7"/>
      <c r="B30" s="51"/>
      <c r="C30" s="8"/>
      <c r="D30" s="9"/>
      <c r="E30" s="10"/>
      <c r="F30" s="10"/>
      <c r="G30" s="10"/>
      <c r="H30" s="10"/>
      <c r="I30" s="10"/>
      <c r="J30" s="11"/>
      <c r="K30" s="10"/>
      <c r="L30" s="29"/>
      <c r="M30" s="10"/>
    </row>
    <row r="31" spans="1:13" ht="15" customHeight="1" x14ac:dyDescent="0.3">
      <c r="A31" s="7"/>
      <c r="B31" s="51"/>
      <c r="C31" s="8"/>
      <c r="D31" s="9"/>
      <c r="E31" s="10"/>
      <c r="F31" s="10"/>
      <c r="G31" s="10"/>
      <c r="H31" s="10"/>
      <c r="I31" s="10"/>
      <c r="J31" s="11"/>
      <c r="K31" s="10"/>
      <c r="L31" s="29"/>
      <c r="M31" s="10"/>
    </row>
    <row r="32" spans="1:13" ht="15" customHeight="1" x14ac:dyDescent="0.3">
      <c r="A32" s="7"/>
      <c r="B32" s="51"/>
      <c r="C32" s="8"/>
      <c r="D32" s="9"/>
      <c r="E32" s="10"/>
      <c r="F32" s="10"/>
      <c r="G32" s="10"/>
      <c r="H32" s="10"/>
      <c r="I32" s="10"/>
      <c r="J32" s="11"/>
      <c r="K32" s="10"/>
      <c r="L32" s="29"/>
      <c r="M32" s="10"/>
    </row>
    <row r="33" spans="1:13" ht="15" customHeight="1" x14ac:dyDescent="0.3">
      <c r="A33" s="7"/>
      <c r="B33" s="51"/>
      <c r="C33" s="8"/>
      <c r="D33" s="9"/>
      <c r="E33" s="10"/>
      <c r="F33" s="10"/>
      <c r="G33" s="10"/>
      <c r="H33" s="10"/>
      <c r="I33" s="10"/>
      <c r="J33" s="11"/>
      <c r="K33" s="10"/>
      <c r="L33" s="29"/>
      <c r="M33" s="10"/>
    </row>
    <row r="34" spans="1:13" ht="15" customHeight="1" thickBot="1" x14ac:dyDescent="0.35">
      <c r="A34" s="30"/>
      <c r="B34" s="52"/>
      <c r="C34" s="31"/>
      <c r="D34" s="32"/>
      <c r="E34" s="33"/>
      <c r="F34" s="33"/>
      <c r="G34" s="33"/>
      <c r="H34" s="34"/>
      <c r="I34" s="33"/>
      <c r="J34" s="35"/>
      <c r="K34" s="33"/>
      <c r="L34" s="33"/>
      <c r="M34" s="10"/>
    </row>
    <row r="35" spans="1:13" ht="15" customHeight="1" x14ac:dyDescent="0.3">
      <c r="A35" s="12"/>
      <c r="B35" s="53"/>
      <c r="C35" s="13"/>
      <c r="D35" s="15"/>
      <c r="E35" s="15">
        <f>SUM(E6:E34)</f>
        <v>13453.85</v>
      </c>
      <c r="F35" s="15">
        <f>SUM(F6:F34)</f>
        <v>2359</v>
      </c>
      <c r="G35" s="15">
        <f>SUM(G6:G34)</f>
        <v>1322544.7999999998</v>
      </c>
      <c r="H35" s="15">
        <f>SUM(H6:H34)</f>
        <v>66127.240000000005</v>
      </c>
      <c r="I35" s="15">
        <f>SUM(I6:I34)</f>
        <v>1388672.04</v>
      </c>
      <c r="J35" s="4"/>
      <c r="K35" s="15">
        <f>SUM(K6:K34)</f>
        <v>1901906</v>
      </c>
      <c r="L35" s="14"/>
      <c r="M35" s="15">
        <f>SUM(M6:M34)</f>
        <v>-513233.95999999996</v>
      </c>
    </row>
    <row r="36" spans="1:13" ht="15" customHeight="1" thickBot="1" x14ac:dyDescent="0.35">
      <c r="A36" s="5"/>
      <c r="B36" s="54"/>
      <c r="C36" s="5"/>
      <c r="D36" s="5"/>
      <c r="E36" s="5"/>
      <c r="F36" s="5"/>
      <c r="G36" s="5"/>
      <c r="H36" s="16"/>
      <c r="I36" s="16"/>
      <c r="J36" s="16"/>
      <c r="K36" s="40">
        <f>I35-K35</f>
        <v>-513233.95999999996</v>
      </c>
      <c r="L36" s="5"/>
      <c r="M36" s="16"/>
    </row>
    <row r="38" spans="1:13" ht="15" customHeight="1" x14ac:dyDescent="0.2">
      <c r="H38" s="36"/>
    </row>
    <row r="40" spans="1:13" ht="15" customHeight="1" x14ac:dyDescent="0.2">
      <c r="I40" s="59"/>
      <c r="J40" s="59" t="s">
        <v>43</v>
      </c>
      <c r="K40" s="59"/>
    </row>
    <row r="41" spans="1:13" ht="15" customHeight="1" x14ac:dyDescent="0.2">
      <c r="I41" s="62" t="s">
        <v>49</v>
      </c>
      <c r="J41" s="63"/>
      <c r="K41" s="64"/>
    </row>
    <row r="42" spans="1:13" ht="15" customHeight="1" x14ac:dyDescent="0.2">
      <c r="I42" s="59" t="s">
        <v>45</v>
      </c>
      <c r="J42" s="59"/>
      <c r="K42" s="59">
        <v>513234</v>
      </c>
    </row>
    <row r="43" spans="1:13" ht="15" customHeight="1" x14ac:dyDescent="0.2">
      <c r="I43" s="59" t="s">
        <v>46</v>
      </c>
      <c r="J43" s="59"/>
      <c r="K43" s="59">
        <v>0</v>
      </c>
    </row>
    <row r="44" spans="1:13" ht="15" customHeight="1" x14ac:dyDescent="0.2">
      <c r="I44" s="59" t="s">
        <v>47</v>
      </c>
      <c r="J44" s="59"/>
      <c r="K44" s="60">
        <f>H35</f>
        <v>66127.240000000005</v>
      </c>
    </row>
    <row r="45" spans="1:13" ht="15" customHeight="1" x14ac:dyDescent="0.2">
      <c r="I45" s="59" t="s">
        <v>48</v>
      </c>
      <c r="J45" s="59"/>
      <c r="K45" s="59">
        <v>0</v>
      </c>
    </row>
    <row r="54" spans="10:10" ht="15" customHeight="1" x14ac:dyDescent="0.2">
      <c r="J54" s="3" t="s">
        <v>42</v>
      </c>
    </row>
  </sheetData>
  <mergeCells count="2">
    <mergeCell ref="A2:B2"/>
    <mergeCell ref="I41:K41"/>
  </mergeCells>
  <pageMargins left="0.11811023622047245" right="0.11811023622047245" top="0.15748031496062992" bottom="0.15748031496062992" header="0.31496062992125984" footer="0.31496062992125984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Lala Dharam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ADMIN</cp:lastModifiedBy>
  <cp:lastPrinted>2024-12-23T12:55:15Z</cp:lastPrinted>
  <dcterms:created xsi:type="dcterms:W3CDTF">2024-12-23T05:58:35Z</dcterms:created>
  <dcterms:modified xsi:type="dcterms:W3CDTF">2024-12-31T06:36:56Z</dcterms:modified>
</cp:coreProperties>
</file>