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D3219AE9-F616-4F93-A446-818CC42D14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K8" i="1" l="1"/>
  <c r="H8" i="1"/>
  <c r="P8" i="1" s="1"/>
  <c r="K21" i="1" s="1"/>
  <c r="I8" i="1" l="1"/>
  <c r="Q8" i="1" s="1"/>
  <c r="O12" i="1" l="1"/>
  <c r="U12" i="1"/>
  <c r="K12" i="1" l="1"/>
  <c r="L12" i="1" l="1"/>
  <c r="M12" i="1"/>
  <c r="N12" i="1" l="1"/>
  <c r="K18" i="1" s="1"/>
  <c r="P12" i="1" l="1"/>
  <c r="Q12" i="1" l="1"/>
  <c r="U14" i="1" l="1"/>
  <c r="K19" i="1" s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<sst xmlns="http://schemas.openxmlformats.org/spreadsheetml/2006/main" count="38" uniqueCount="36">
  <si>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</si>
  <si>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</si>
  <si>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</si>
  <si>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</si>
  <si>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</si>
  <si>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</si>
  <si>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</si>
  <si>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</si>
  <si>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</si>
  <si>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GST Pending</t>
  </si>
  <si>
    <t>Jai Tara Contractors</t>
  </si>
  <si>
    <t>18-09-2024 NEFT/AXISP00541733404/RIUP24/1459/VISHAL KUMAR PASWA/UJVN0003305 77607.00</t>
  </si>
  <si>
    <t>Total_Amount</t>
  </si>
  <si>
    <t>TDS_Payment_Amount</t>
  </si>
  <si>
    <t>Payment_Amount</t>
  </si>
  <si>
    <t>Final_Amount</t>
  </si>
  <si>
    <t>GST_SD_Amount</t>
  </si>
  <si>
    <t>Hydro_Testing</t>
  </si>
  <si>
    <t>On_Commission</t>
  </si>
  <si>
    <t>SD_Amount</t>
  </si>
  <si>
    <t>TDS_Amount</t>
  </si>
  <si>
    <t>GST_Amount</t>
  </si>
  <si>
    <t>After_Debit_Amount</t>
  </si>
  <si>
    <t>Debit_Amount</t>
  </si>
  <si>
    <t>Basic_Amount</t>
  </si>
  <si>
    <t>Invoice_No</t>
  </si>
  <si>
    <t>Invoice_Date</t>
  </si>
  <si>
    <t>Invoice_Details</t>
  </si>
  <si>
    <t>PMC_No</t>
  </si>
  <si>
    <t>Subcontractor:</t>
  </si>
  <si>
    <t>State:</t>
  </si>
  <si>
    <t>Uttar Pradesh</t>
  </si>
  <si>
    <t>District:</t>
  </si>
  <si>
    <t>Block:</t>
  </si>
  <si>
    <t>Shamli</t>
  </si>
  <si>
    <t>KANJERHERI VILLAGE 150KL 12MTR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</si>
</sst>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43" fontId="0" fillId="2" borderId="0" xfId="1" applyNumberFormat="1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164" fontId="5" fillId="2" borderId="5" xfId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0" xfId="0" applyFont="1"/>
    <xf numFmtId="0" fontId="0" fillId="2" borderId="0" xfId="0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0" xfId="0" applyFill="1" applyAlignment="1">
      <alignment horizontal="center"/>
    </xf>
    <xf numFmtId="43" fontId="2" fillId="2" borderId="5" xfId="1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43" fontId="0" fillId="2" borderId="3" xfId="1" applyNumberFormat="1" applyFont="1" applyFill="1" applyBorder="1" applyAlignment="1">
      <alignment vertical="center"/>
    </xf>
    <xf numFmtId="0" fontId="0" fillId="2" borderId="3" xfId="1" applyNumberFormat="1" applyFont="1" applyFill="1" applyBorder="1" applyAlignment="1">
      <alignment horizontal="center"/>
    </xf>
    <xf numFmtId="9" fontId="0" fillId="2" borderId="3" xfId="1" applyNumberFormat="1" applyFont="1" applyFill="1" applyBorder="1" applyAlignment="1">
      <alignment vertical="center"/>
    </xf>
    <xf numFmtId="43" fontId="0" fillId="3" borderId="1" xfId="1" applyNumberFormat="1" applyFont="1" applyFill="1" applyBorder="1" applyAlignment="1">
      <alignment vertical="center"/>
    </xf>
    <xf numFmtId="0" fontId="0" fillId="3" borderId="1" xfId="1" applyNumberFormat="1" applyFont="1" applyFill="1" applyBorder="1" applyAlignment="1">
      <alignment horizontal="center"/>
    </xf>
    <xf numFmtId="9" fontId="0" fillId="3" borderId="1" xfId="1" applyNumberFormat="1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 wrapText="1"/>
    </xf>
    <xf numFmtId="15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43" fontId="0" fillId="2" borderId="2" xfId="1" applyNumberFormat="1" applyFont="1" applyFill="1" applyBorder="1" applyAlignment="1">
      <alignment vertical="center"/>
    </xf>
    <xf numFmtId="43" fontId="4" fillId="4" borderId="2" xfId="1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43" fontId="0" fillId="2" borderId="4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5" xfId="1" applyNumberFormat="1" applyFont="1" applyFill="1" applyBorder="1" applyAlignment="1">
      <alignment horizontal="center"/>
    </xf>
    <xf numFmtId="43" fontId="2" fillId="2" borderId="5" xfId="1" applyNumberFormat="1" applyFont="1" applyFill="1" applyBorder="1" applyAlignment="1">
      <alignment vertical="center"/>
    </xf>
    <xf numFmtId="0" fontId="0" fillId="2" borderId="2" xfId="1" applyNumberFormat="1" applyFont="1" applyFill="1" applyBorder="1" applyAlignment="1">
      <alignment horizontal="center"/>
    </xf>
    <xf numFmtId="43" fontId="2" fillId="2" borderId="3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1"/>
  <sheetViews>
    <sheetView tabSelected="1" zoomScale="72" zoomScaleNormal="85" workbookViewId="0">
      <pane ySplit="5" topLeftCell="A6" activePane="bottomLeft" state="frozen"/>
      <selection pane="bottomLeft" activeCell="B3" sqref="B3"/>
    </sheetView>
  </sheetViews>
  <sheetFormatPr defaultColWidth="9" defaultRowHeight="24.95" customHeight="1" x14ac:dyDescent="0.25"/>
  <cols>
    <col min="1" max="1" width="23.28515625" style="8" customWidth="1"/>
    <col min="2" max="2" width="30" style="8" customWidth="1"/>
    <col min="3" max="3" width="13.42578125" style="8" bestFit="1" customWidth="1"/>
    <col min="4" max="4" width="11.5703125" style="16" bestFit="1" customWidth="1"/>
    <col min="5" max="5" width="13.28515625" style="8" bestFit="1" customWidth="1"/>
    <col min="6" max="6" width="24.42578125" style="8" customWidth="1"/>
    <col min="7" max="7" width="13.28515625" style="8" customWidth="1"/>
    <col min="8" max="8" width="14.7109375" style="1" customWidth="1"/>
    <col min="9" max="9" width="12.85546875" style="1" bestFit="1" customWidth="1"/>
    <col min="10" max="10" width="13.5703125" style="8" customWidth="1"/>
    <col min="11" max="11" width="14.7109375" style="8" customWidth="1"/>
    <col min="12" max="13" width="14.42578125" style="8" customWidth="1"/>
    <col min="14" max="14" width="14.5703125" style="8" customWidth="1"/>
    <col min="15" max="17" width="14.85546875" style="8" customWidth="1"/>
    <col min="18" max="18" width="21.7109375" style="8" bestFit="1" customWidth="1"/>
    <col min="19" max="19" width="12.7109375" style="8" bestFit="1" customWidth="1"/>
    <col min="20" max="20" width="14.5703125" style="8" bestFit="1" customWidth="1"/>
    <col min="21" max="21" width="18.85546875" style="8" bestFit="1" customWidth="1"/>
    <col min="22" max="22" width="98.7109375" style="8" bestFit="1" customWidth="1"/>
    <col min="23" max="16384" width="9" style="8"/>
  </cols>
  <sheetData>
    <row r="1" spans="1:60" customFormat="1" ht="24.95" customHeight="1" x14ac:dyDescent="0.25">
      <c r="A1" s="7" t="s">
        <v>29</v>
      </c>
      <c r="B1" s="7" t="s">
        <v>10</v>
      </c>
    </row>
    <row r="2" spans="1:60" customFormat="1" ht="24.95" customHeight="1" x14ac:dyDescent="0.25">
      <c r="A2" s="7" t="s">
        <v>30</v>
      </c>
      <c r="B2" s="39" t="s">
        <v>31</v>
      </c>
      <c r="D2" s="7"/>
    </row>
    <row r="3" spans="1:60" customFormat="1" ht="24.95" customHeight="1" x14ac:dyDescent="0.25">
      <c r="A3" s="7" t="s">
        <v>32</v>
      </c>
      <c r="B3" s="39" t="s">
        <v>34</v>
      </c>
    </row>
    <row r="4" spans="1:60" customFormat="1" ht="24.95" customHeight="1" thickBot="1" x14ac:dyDescent="0.3">
      <c r="A4" s="7" t="s">
        <v>33</v>
      </c>
      <c r="B4" s="40" t="s">
        <v>34</v>
      </c>
    </row>
    <row r="5" spans="1:60" ht="24.95" customHeight="1" x14ac:dyDescent="0.25">
      <c r="A5" s="6" t="s">
        <v>28</v>
      </c>
      <c r="B5" s="2" t="s">
        <v>27</v>
      </c>
      <c r="C5" s="5" t="s">
        <v>26</v>
      </c>
      <c r="D5" s="4" t="s">
        <v>25</v>
      </c>
      <c r="E5" s="2" t="s">
        <v>24</v>
      </c>
      <c r="F5" s="2" t="s">
        <v>23</v>
      </c>
      <c r="G5" s="4" t="s">
        <v>22</v>
      </c>
      <c r="H5" s="3" t="s">
        <v>21</v>
      </c>
      <c r="I5" s="17" t="s">
        <v>0</v>
      </c>
      <c r="J5" s="2" t="s">
        <v>20</v>
      </c>
      <c r="K5" s="2" t="s">
        <v>19</v>
      </c>
      <c r="L5" s="18" t="s">
        <v>4</v>
      </c>
      <c r="M5" s="2" t="s">
        <v>18</v>
      </c>
      <c r="N5" s="2" t="s">
        <v>17</v>
      </c>
      <c r="O5" s="18" t="s">
        <v>3</v>
      </c>
      <c r="P5" s="2" t="s">
        <v>16</v>
      </c>
      <c r="Q5" s="2" t="s">
        <v>15</v>
      </c>
      <c r="R5" s="2" t="s">
        <v>1</v>
      </c>
      <c r="S5" s="2" t="s">
        <v>14</v>
      </c>
      <c r="T5" s="2" t="s">
        <v>13</v>
      </c>
      <c r="U5" s="2" t="s">
        <v>12</v>
      </c>
      <c r="V5" s="2" t="s">
        <v>2</v>
      </c>
    </row>
    <row r="6" spans="1:60" ht="24.95" customHeight="1" thickBot="1" x14ac:dyDescent="0.3">
      <c r="A6" s="9"/>
      <c r="B6" s="19"/>
      <c r="C6" s="19"/>
      <c r="D6" s="20"/>
      <c r="E6" s="19"/>
      <c r="F6" s="19"/>
      <c r="G6" s="19"/>
      <c r="H6" s="19"/>
      <c r="I6" s="19"/>
      <c r="J6" s="21">
        <v>0.01</v>
      </c>
      <c r="K6" s="21">
        <v>0.05</v>
      </c>
      <c r="L6" s="21">
        <v>0.05</v>
      </c>
      <c r="M6" s="21">
        <v>0.1</v>
      </c>
      <c r="N6" s="21">
        <v>0.1</v>
      </c>
      <c r="O6" s="19"/>
      <c r="P6" s="19"/>
      <c r="Q6" s="19"/>
      <c r="R6" s="19"/>
      <c r="S6" s="19"/>
      <c r="T6" s="21">
        <v>0.01</v>
      </c>
      <c r="U6" s="19"/>
      <c r="V6" s="19"/>
    </row>
    <row r="7" spans="1:60" s="11" customFormat="1" ht="24.95" customHeight="1" x14ac:dyDescent="0.25">
      <c r="A7" s="10"/>
      <c r="B7" s="22"/>
      <c r="C7" s="22"/>
      <c r="D7" s="23"/>
      <c r="E7" s="22"/>
      <c r="F7" s="22"/>
      <c r="G7" s="22"/>
      <c r="H7" s="22"/>
      <c r="I7" s="22"/>
      <c r="J7" s="24"/>
      <c r="K7" s="24"/>
      <c r="L7" s="24"/>
      <c r="M7" s="24"/>
      <c r="N7" s="24"/>
      <c r="O7" s="22"/>
      <c r="P7" s="22"/>
      <c r="Q7" s="22"/>
      <c r="R7" s="22"/>
      <c r="S7" s="22"/>
      <c r="T7" s="24"/>
      <c r="U7" s="22"/>
      <c r="V7" s="22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</row>
    <row r="8" spans="1:60" ht="51" customHeight="1" x14ac:dyDescent="0.25">
      <c r="A8" s="12">
        <v>61421</v>
      </c>
      <c r="B8" s="25" t="s">
        <v>35</v>
      </c>
      <c r="C8" s="26">
        <v>45511</v>
      </c>
      <c r="D8" s="27">
        <v>24</v>
      </c>
      <c r="E8" s="28">
        <v>371250</v>
      </c>
      <c r="F8" s="28">
        <v>287802</v>
      </c>
      <c r="G8" s="28">
        <f t="shared" ref="G8" si="0">E8-F8</f>
        <v>83448</v>
      </c>
      <c r="H8" s="28">
        <f t="shared" ref="H8" si="1">G8*18%</f>
        <v>15020.64</v>
      </c>
      <c r="I8" s="28">
        <f t="shared" ref="I8" si="2">G8+H8</f>
        <v>98468.64</v>
      </c>
      <c r="J8" s="28">
        <f t="shared" ref="J8" si="3">G8*1%</f>
        <v>834.48</v>
      </c>
      <c r="K8" s="28">
        <f t="shared" ref="K8" si="4">G8*5%</f>
        <v>4172.4000000000005</v>
      </c>
      <c r="L8" s="28"/>
      <c r="M8" s="28"/>
      <c r="N8" s="28"/>
      <c r="O8" s="28"/>
      <c r="P8" s="29">
        <f>H8</f>
        <v>15020.64</v>
      </c>
      <c r="Q8" s="28">
        <f t="shared" ref="Q8" si="5">ROUND(I8-SUM(J8:P8),)</f>
        <v>78441</v>
      </c>
      <c r="R8" s="28"/>
      <c r="S8" s="28"/>
      <c r="T8" s="28"/>
      <c r="U8" s="28">
        <v>77607</v>
      </c>
      <c r="V8" s="13" t="s">
        <v>11</v>
      </c>
    </row>
    <row r="9" spans="1:60" ht="24.95" customHeight="1" x14ac:dyDescent="0.25">
      <c r="A9" s="12"/>
      <c r="B9" s="25"/>
      <c r="C9" s="26"/>
      <c r="D9" s="27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13"/>
    </row>
    <row r="10" spans="1:60" ht="24.95" customHeight="1" x14ac:dyDescent="0.25">
      <c r="A10" s="12"/>
      <c r="B10" s="25"/>
      <c r="C10" s="26"/>
      <c r="D10" s="27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13"/>
    </row>
    <row r="11" spans="1:60" ht="24.95" customHeight="1" thickBot="1" x14ac:dyDescent="0.3">
      <c r="A11" s="14"/>
      <c r="B11" s="30"/>
      <c r="C11" s="30"/>
      <c r="D11" s="31"/>
      <c r="E11" s="32"/>
      <c r="F11" s="32"/>
      <c r="G11" s="32"/>
      <c r="H11" s="32"/>
      <c r="I11" s="32"/>
      <c r="J11" s="32"/>
      <c r="K11" s="33"/>
      <c r="L11" s="33"/>
      <c r="M11" s="33"/>
      <c r="N11" s="33"/>
      <c r="O11" s="33"/>
      <c r="P11" s="33"/>
      <c r="Q11" s="32"/>
      <c r="R11" s="32"/>
      <c r="S11" s="32"/>
      <c r="T11" s="32"/>
      <c r="U11" s="32"/>
      <c r="V11" s="32"/>
    </row>
    <row r="12" spans="1:60" ht="24.95" customHeight="1" x14ac:dyDescent="0.25">
      <c r="A12" s="15"/>
      <c r="B12" s="34"/>
      <c r="C12" s="34"/>
      <c r="D12" s="35"/>
      <c r="E12" s="34"/>
      <c r="F12" s="34"/>
      <c r="G12" s="34"/>
      <c r="H12" s="34"/>
      <c r="I12" s="34"/>
      <c r="J12" s="34"/>
      <c r="K12" s="36">
        <f t="shared" ref="K12:Q12" si="6">SUM(K8:K11)</f>
        <v>4172.4000000000005</v>
      </c>
      <c r="L12" s="36">
        <f t="shared" si="6"/>
        <v>0</v>
      </c>
      <c r="M12" s="36">
        <f t="shared" si="6"/>
        <v>0</v>
      </c>
      <c r="N12" s="36">
        <f t="shared" si="6"/>
        <v>0</v>
      </c>
      <c r="O12" s="36">
        <f t="shared" si="6"/>
        <v>0</v>
      </c>
      <c r="P12" s="36">
        <f t="shared" si="6"/>
        <v>15020.64</v>
      </c>
      <c r="Q12" s="36">
        <f t="shared" si="6"/>
        <v>78441</v>
      </c>
      <c r="R12" s="34"/>
      <c r="S12" s="34"/>
      <c r="T12" s="34"/>
      <c r="U12" s="36">
        <f>SUM(U8:U11)</f>
        <v>77607</v>
      </c>
      <c r="V12" s="34"/>
    </row>
    <row r="13" spans="1:60" ht="24.95" customHeight="1" x14ac:dyDescent="0.25">
      <c r="A13" s="12"/>
      <c r="B13" s="28"/>
      <c r="C13" s="28"/>
      <c r="D13" s="3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</row>
    <row r="14" spans="1:60" ht="24.95" customHeight="1" thickBot="1" x14ac:dyDescent="0.3">
      <c r="A14" s="9"/>
      <c r="B14" s="19"/>
      <c r="C14" s="19"/>
      <c r="D14" s="20"/>
      <c r="E14" s="19"/>
      <c r="F14" s="19"/>
      <c r="G14" s="19"/>
      <c r="H14" s="19"/>
      <c r="I14" s="19"/>
      <c r="J14" s="38"/>
      <c r="K14" s="38"/>
      <c r="L14" s="38"/>
      <c r="M14" s="38"/>
      <c r="N14" s="38"/>
      <c r="O14" s="38"/>
      <c r="P14" s="19"/>
      <c r="Q14" s="19"/>
      <c r="R14" s="19"/>
      <c r="S14" s="19"/>
      <c r="T14" s="19"/>
      <c r="U14" s="38">
        <f>Q12-U12</f>
        <v>834</v>
      </c>
      <c r="V14" s="19"/>
    </row>
    <row r="15" spans="1:60" ht="24.95" customHeight="1" thickBot="1" x14ac:dyDescent="0.3"/>
    <row r="16" spans="1:60" ht="24.95" customHeight="1" thickBot="1" x14ac:dyDescent="0.3">
      <c r="I16" s="41" t="s">
        <v>10</v>
      </c>
      <c r="J16" s="41"/>
      <c r="K16" s="41"/>
      <c r="L16" s="41"/>
    </row>
    <row r="17" spans="9:12" ht="24.95" customHeight="1" thickBot="1" x14ac:dyDescent="0.3">
      <c r="I17" s="43">
        <v>45553</v>
      </c>
      <c r="J17" s="41"/>
      <c r="K17" s="41"/>
      <c r="L17" s="41"/>
    </row>
    <row r="18" spans="9:12" ht="24.95" customHeight="1" thickBot="1" x14ac:dyDescent="0.3">
      <c r="I18" s="41" t="s">
        <v>5</v>
      </c>
      <c r="J18" s="41"/>
      <c r="K18" s="42">
        <f>K12+L12+M12+N12</f>
        <v>4172.4000000000005</v>
      </c>
      <c r="L18" s="42"/>
    </row>
    <row r="19" spans="9:12" ht="24.95" customHeight="1" thickBot="1" x14ac:dyDescent="0.3">
      <c r="I19" s="41" t="s">
        <v>6</v>
      </c>
      <c r="J19" s="41"/>
      <c r="K19" s="42">
        <f>U14</f>
        <v>834</v>
      </c>
      <c r="L19" s="42"/>
    </row>
    <row r="20" spans="9:12" ht="24.95" customHeight="1" thickBot="1" x14ac:dyDescent="0.3">
      <c r="I20" s="41" t="s">
        <v>7</v>
      </c>
      <c r="J20" s="41"/>
      <c r="K20" s="42" t="s">
        <v>8</v>
      </c>
      <c r="L20" s="42"/>
    </row>
    <row r="21" spans="9:12" ht="24.95" customHeight="1" thickBot="1" x14ac:dyDescent="0.3">
      <c r="I21" s="41" t="s">
        <v>9</v>
      </c>
      <c r="J21" s="41"/>
      <c r="K21" s="42">
        <f>P8</f>
        <v>15020.64</v>
      </c>
      <c r="L21" s="42"/>
    </row>
  </sheetData>
  <mergeCells count="10">
    <mergeCell ref="I16:L16"/>
    <mergeCell ref="I21:J21"/>
    <mergeCell ref="K21:L21"/>
    <mergeCell ref="I20:J20"/>
    <mergeCell ref="K20:L20"/>
    <mergeCell ref="I17:L17"/>
    <mergeCell ref="I18:J18"/>
    <mergeCell ref="K18:L18"/>
    <mergeCell ref="I19:J19"/>
    <mergeCell ref="K19:L19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2025-06-25T11:42:19Z</dcterms:modified>
</cp:coreProperties>
</file>