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8_{4B7B7481-E14C-4E95-BA2D-BAAAECD1C2E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" i="1" l="1"/>
  <c r="S11" i="1" s="1"/>
  <c r="S10" i="1"/>
  <c r="G10" i="1"/>
  <c r="H10" i="1" l="1"/>
  <c r="K10" i="1" s="1"/>
  <c r="J10" i="1"/>
  <c r="I10" i="1" l="1"/>
  <c r="L10" i="1"/>
  <c r="I29" i="1" l="1"/>
  <c r="I28" i="1"/>
  <c r="I30" i="1" s="1"/>
  <c r="G8" i="1"/>
  <c r="H8" i="1" s="1"/>
  <c r="K8" i="1" s="1"/>
  <c r="I8" i="1" l="1"/>
  <c r="J8" i="1"/>
  <c r="L8" i="1" l="1"/>
  <c r="P15" i="1" l="1"/>
  <c r="S15" i="1" s="1"/>
  <c r="P8" i="1"/>
  <c r="G15" i="1" l="1"/>
  <c r="I15" i="1" s="1"/>
  <c r="J15" i="1" l="1"/>
  <c r="L15" i="1" s="1"/>
  <c r="S8" i="1"/>
  <c r="G7" i="1"/>
  <c r="S20" i="1" l="1"/>
  <c r="H7" i="1"/>
  <c r="K7" i="1" s="1"/>
  <c r="J7" i="1"/>
  <c r="I7" i="1" l="1"/>
  <c r="L7" i="1" l="1"/>
  <c r="L20" i="1" s="1"/>
  <c r="S22" i="1" s="1"/>
</calcChain>
</file>

<file path=xl/sharedStrings.xml><?xml version="1.0" encoding="utf-8"?>
<sst xmlns="http://schemas.openxmlformats.org/spreadsheetml/2006/main" count="41" uniqueCount="39">
  <si>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</si>
  <si>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</si>
  <si>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</si>
  <si>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</si>
  <si>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</si>
  <si>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</si>
  <si>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</si>
  <si>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Balance Payable Amount Rs. -</t>
  </si>
  <si>
    <t>Rana Construction</t>
  </si>
  <si>
    <t>ITEM</t>
  </si>
  <si>
    <t>EXCESS</t>
  </si>
  <si>
    <t>RATE</t>
  </si>
  <si>
    <t>AMOUNT</t>
  </si>
  <si>
    <t>Dism BOE</t>
  </si>
  <si>
    <t>Dism C C</t>
  </si>
  <si>
    <t>Hold Amt</t>
  </si>
  <si>
    <t>17-10-2023 NEFT/AXISP00435127243/RIUP23/2654/SHIVANI WO SANDEEP/IDIB000T081 40834.00</t>
  </si>
  <si>
    <t>RIUP23/2654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</si>
  <si>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</si>
  <si>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</si>
  <si>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</si>
  <si>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</si>
  <si>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</si>
  <si>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</si>
  <si>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</si>
  <si>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</si>
  <si>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</si>
  <si>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</si>
  <si>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</si>
  <si>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</si>
  <si>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</si>
  <si>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</si>
  <si>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</si>
  <si>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</si>
  <si>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</si>
  <si>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Payment_Amount</t>
  </si>
  <si>
    <t>TDS_Payment_Amount</t>
  </si>
  <si>
    <t>Total_Amount</t>
  </si>
  <si>
    <t>Common Village Tractor hiering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</si>
</sst>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b/>
      <sz val="10"/>
      <color rgb="FFFF0000"/>
      <name val="Comic Sans MS"/>
      <family val="4"/>
    </font>
    <font>
      <sz val="9"/>
      <color rgb="FFFF0000"/>
      <name val="Verdana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3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15" fontId="7" fillId="2" borderId="1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43" fontId="7" fillId="2" borderId="16" xfId="1" applyNumberFormat="1" applyFont="1" applyFill="1" applyBorder="1" applyAlignment="1">
      <alignment vertical="center"/>
    </xf>
    <xf numFmtId="43" fontId="7" fillId="2" borderId="32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7" fillId="2" borderId="27" xfId="1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horizontal="center" vertical="center" wrapText="1"/>
    </xf>
    <xf numFmtId="43" fontId="7" fillId="2" borderId="28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43" fontId="0" fillId="2" borderId="11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9" fillId="2" borderId="0" xfId="0" applyFont="1" applyFill="1" applyAlignment="1">
      <alignment vertical="center"/>
    </xf>
    <xf numFmtId="0" fontId="10" fillId="2" borderId="10" xfId="0" applyFont="1" applyFill="1" applyBorder="1" applyAlignment="1">
      <alignment horizontal="center" vertical="center" wrapText="1"/>
    </xf>
    <xf numFmtId="15" fontId="10" fillId="2" borderId="18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3" fontId="10" fillId="2" borderId="16" xfId="1" applyNumberFormat="1" applyFont="1" applyFill="1" applyBorder="1" applyAlignment="1">
      <alignment vertical="center"/>
    </xf>
    <xf numFmtId="43" fontId="10" fillId="2" borderId="32" xfId="1" applyNumberFormat="1" applyFont="1" applyFill="1" applyBorder="1" applyAlignment="1">
      <alignment vertical="center"/>
    </xf>
    <xf numFmtId="43" fontId="10" fillId="2" borderId="7" xfId="1" applyNumberFormat="1" applyFont="1" applyFill="1" applyBorder="1" applyAlignment="1">
      <alignment vertical="center"/>
    </xf>
    <xf numFmtId="43" fontId="10" fillId="2" borderId="9" xfId="1" applyNumberFormat="1" applyFont="1" applyFill="1" applyBorder="1" applyAlignment="1">
      <alignment vertical="center"/>
    </xf>
    <xf numFmtId="43" fontId="10" fillId="2" borderId="27" xfId="1" applyNumberFormat="1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 wrapText="1"/>
    </xf>
    <xf numFmtId="43" fontId="10" fillId="2" borderId="28" xfId="1" applyNumberFormat="1" applyFont="1" applyFill="1" applyBorder="1" applyAlignment="1">
      <alignment vertical="center"/>
    </xf>
    <xf numFmtId="43" fontId="10" fillId="2" borderId="4" xfId="1" applyNumberFormat="1" applyFont="1" applyFill="1" applyBorder="1" applyAlignment="1">
      <alignment vertical="center"/>
    </xf>
    <xf numFmtId="43" fontId="10" fillId="2" borderId="6" xfId="1" applyNumberFormat="1" applyFont="1" applyFill="1" applyBorder="1" applyAlignment="1">
      <alignment vertical="center"/>
    </xf>
    <xf numFmtId="0" fontId="12" fillId="0" borderId="0" xfId="0" applyFont="1"/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43" fontId="13" fillId="2" borderId="34" xfId="1" applyNumberFormat="1" applyFont="1" applyFill="1" applyBorder="1" applyAlignment="1">
      <alignment horizontal="center" vertical="center"/>
    </xf>
    <xf numFmtId="43" fontId="6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="85" zoomScaleNormal="85" workbookViewId="0">
      <selection activeCell="E13" sqref="E13"/>
    </sheetView>
  </sheetViews>
  <sheetFormatPr defaultColWidth="9" defaultRowHeight="14.4" x14ac:dyDescent="0.3"/>
  <cols>
    <col min="1" max="1" width="9" style="11"/>
    <col min="2" max="2" width="30" style="11" customWidth="1"/>
    <col min="3" max="3" width="15.5546875" style="1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51" customWidth="1"/>
    <col min="9" max="9" width="12.88671875" style="51" bestFit="1" customWidth="1"/>
    <col min="10" max="10" width="10.6640625" style="11" bestFit="1" customWidth="1"/>
    <col min="11" max="12" width="14.88671875" style="11" customWidth="1"/>
    <col min="13" max="13" width="7.33203125" style="11" customWidth="1"/>
    <col min="14" max="14" width="21.6640625" style="11" bestFit="1" customWidth="1"/>
    <col min="15" max="15" width="15.5546875" style="11" customWidth="1"/>
    <col min="16" max="16" width="14.5546875" style="11" bestFit="1" customWidth="1"/>
    <col min="17" max="18" width="14.5546875" style="11" customWidth="1"/>
    <col min="19" max="19" width="18.88671875" style="11" bestFit="1" customWidth="1"/>
    <col min="20" max="20" width="72.44140625" style="11" bestFit="1" customWidth="1"/>
    <col min="21" max="16384" width="9" style="11"/>
  </cols>
  <sheetData>
    <row r="1" spans="1:20" x14ac:dyDescent="0.3">
      <c r="A1" s="73" t="s">
        <v>18</v>
      </c>
      <c r="B1" s="10" t="s">
        <v>8</v>
      </c>
      <c r="E1" s="12"/>
      <c r="F1" s="12"/>
      <c r="G1" s="12"/>
      <c r="H1" s="13"/>
      <c r="I1" s="13"/>
    </row>
    <row r="2" spans="1:20" ht="19.8" x14ac:dyDescent="0.3">
      <c r="A2" s="73" t="s">
        <v>19</v>
      </c>
      <c r="B2" s="74" t="s">
        <v>22</v>
      </c>
      <c r="C2" s="14"/>
      <c r="D2" s="14" t="s">
        <v>8</v>
      </c>
      <c r="H2" s="55" t="s">
        <v>5</v>
      </c>
      <c r="I2" s="15"/>
      <c r="J2" s="16"/>
      <c r="K2" s="16"/>
      <c r="L2" s="16"/>
      <c r="M2" s="16"/>
      <c r="N2" s="17"/>
      <c r="O2" s="16"/>
      <c r="P2" s="16"/>
      <c r="Q2" s="16"/>
      <c r="R2" s="16"/>
      <c r="S2" s="18"/>
      <c r="T2" s="18"/>
    </row>
    <row r="3" spans="1:20" ht="20.399999999999999" thickBot="1" x14ac:dyDescent="0.35">
      <c r="A3" s="73" t="s">
        <v>20</v>
      </c>
      <c r="B3" s="74" t="s">
        <v>23</v>
      </c>
      <c r="C3" s="14"/>
      <c r="D3" s="14"/>
      <c r="H3" s="55"/>
      <c r="I3" s="15"/>
      <c r="J3" s="16"/>
      <c r="K3" s="16"/>
      <c r="L3" s="16"/>
      <c r="M3" s="16"/>
      <c r="N3" s="17"/>
      <c r="O3" s="16"/>
      <c r="P3" s="16"/>
      <c r="Q3" s="16"/>
      <c r="R3" s="16"/>
      <c r="S3" s="18"/>
      <c r="T3" s="18"/>
    </row>
    <row r="4" spans="1:20" ht="15" thickBot="1" x14ac:dyDescent="0.35">
      <c r="A4" s="73" t="s">
        <v>21</v>
      </c>
      <c r="B4" s="74" t="s">
        <v>23</v>
      </c>
      <c r="C4" s="19"/>
      <c r="D4" s="19"/>
      <c r="E4" s="19"/>
      <c r="F4" s="16"/>
      <c r="G4" s="16"/>
      <c r="H4" s="20"/>
      <c r="I4" s="20"/>
      <c r="J4" s="16"/>
      <c r="K4" s="18"/>
      <c r="L4" s="18"/>
      <c r="M4" s="18"/>
      <c r="N4" s="17"/>
      <c r="O4" s="21"/>
      <c r="P4" s="21"/>
      <c r="Q4" s="21"/>
      <c r="R4" s="21"/>
      <c r="S4" s="21"/>
      <c r="T4" s="21"/>
    </row>
    <row r="5" spans="1:20" ht="62.25" customHeight="1" thickBot="1" x14ac:dyDescent="0.35">
      <c r="A5" s="89" t="s">
        <v>24</v>
      </c>
      <c r="B5" s="90" t="s">
        <v>25</v>
      </c>
      <c r="C5" s="91" t="s">
        <v>26</v>
      </c>
      <c r="D5" s="92" t="s">
        <v>27</v>
      </c>
      <c r="E5" s="90" t="s">
        <v>28</v>
      </c>
      <c r="F5" s="90" t="s">
        <v>29</v>
      </c>
      <c r="G5" s="92" t="s">
        <v>30</v>
      </c>
      <c r="H5" s="93" t="s">
        <v>31</v>
      </c>
      <c r="I5" s="94" t="s">
        <v>0</v>
      </c>
      <c r="J5" s="90" t="s">
        <v>32</v>
      </c>
      <c r="K5" s="90" t="s">
        <v>33</v>
      </c>
      <c r="L5" s="90" t="s">
        <v>34</v>
      </c>
      <c r="M5" s="3"/>
      <c r="N5" s="2" t="s">
        <v>1</v>
      </c>
      <c r="O5" s="90" t="s">
        <v>35</v>
      </c>
      <c r="P5" s="90" t="s">
        <v>36</v>
      </c>
      <c r="Q5" s="1" t="s">
        <v>3</v>
      </c>
      <c r="R5" s="2" t="s">
        <v>4</v>
      </c>
      <c r="S5" s="90" t="s">
        <v>37</v>
      </c>
      <c r="T5" s="90" t="s">
        <v>2</v>
      </c>
    </row>
    <row r="6" spans="1:20" x14ac:dyDescent="0.3">
      <c r="B6" s="22"/>
      <c r="C6" s="23"/>
      <c r="D6" s="23"/>
      <c r="E6" s="56"/>
      <c r="F6" s="54"/>
      <c r="G6" s="53"/>
      <c r="H6" s="26"/>
      <c r="I6" s="34"/>
      <c r="J6" s="27">
        <v>0.01</v>
      </c>
      <c r="K6" s="28"/>
      <c r="L6" s="28"/>
      <c r="M6" s="3"/>
      <c r="N6" s="29"/>
      <c r="O6" s="25"/>
      <c r="P6" s="30">
        <v>0.01</v>
      </c>
      <c r="Q6" s="31">
        <v>0.05</v>
      </c>
      <c r="R6" s="26"/>
      <c r="S6" s="32"/>
      <c r="T6" s="28"/>
    </row>
    <row r="7" spans="1:20" s="75" customFormat="1" ht="28.95" customHeight="1" x14ac:dyDescent="0.2">
      <c r="A7" s="75">
        <v>59267</v>
      </c>
      <c r="B7" s="76" t="s">
        <v>38</v>
      </c>
      <c r="C7" s="77">
        <v>45138</v>
      </c>
      <c r="D7" s="78">
        <v>1</v>
      </c>
      <c r="E7" s="79">
        <v>41666</v>
      </c>
      <c r="F7" s="80">
        <v>0</v>
      </c>
      <c r="G7" s="80">
        <f>E7-F7</f>
        <v>41666</v>
      </c>
      <c r="H7" s="81">
        <f>ROUND(G7*18%,)</f>
        <v>7500</v>
      </c>
      <c r="I7" s="82">
        <f>G7+H7</f>
        <v>49166</v>
      </c>
      <c r="J7" s="82">
        <f>G7*$J$6</f>
        <v>416.66</v>
      </c>
      <c r="K7" s="83">
        <f>H7</f>
        <v>7500</v>
      </c>
      <c r="L7" s="83">
        <f>ROUND(I7-SUM(J7:K7),)</f>
        <v>41249</v>
      </c>
      <c r="M7" s="84"/>
      <c r="N7" s="85" t="s">
        <v>17</v>
      </c>
      <c r="O7" s="86"/>
      <c r="P7" s="86"/>
      <c r="Q7" s="81">
        <v>0</v>
      </c>
      <c r="R7" s="81">
        <v>0</v>
      </c>
      <c r="S7" s="87">
        <v>40834</v>
      </c>
      <c r="T7" s="88" t="s">
        <v>16</v>
      </c>
    </row>
    <row r="8" spans="1:20" ht="28.95" customHeight="1" x14ac:dyDescent="0.3">
      <c r="B8" s="58"/>
      <c r="C8" s="6"/>
      <c r="D8" s="8"/>
      <c r="E8" s="33"/>
      <c r="F8" s="54"/>
      <c r="G8" s="62">
        <f>E8-F8</f>
        <v>0</v>
      </c>
      <c r="H8" s="63">
        <f>ROUND(G8*18%,)</f>
        <v>0</v>
      </c>
      <c r="I8" s="64">
        <f>G8+H8</f>
        <v>0</v>
      </c>
      <c r="J8" s="64">
        <f>G8*$J$6</f>
        <v>0</v>
      </c>
      <c r="K8" s="65">
        <f>H8</f>
        <v>0</v>
      </c>
      <c r="L8" s="65">
        <f>ROUND(I8-SUM(J8:K8),)</f>
        <v>0</v>
      </c>
      <c r="M8" s="3"/>
      <c r="N8" s="35"/>
      <c r="O8" s="25"/>
      <c r="P8" s="25">
        <f>O8*P6</f>
        <v>0</v>
      </c>
      <c r="Q8" s="26">
        <v>0</v>
      </c>
      <c r="R8" s="26">
        <v>0</v>
      </c>
      <c r="S8" s="32">
        <f t="shared" ref="S8" si="0">O8-P8</f>
        <v>0</v>
      </c>
      <c r="T8" s="36"/>
    </row>
    <row r="9" spans="1:20" ht="28.95" customHeight="1" x14ac:dyDescent="0.3">
      <c r="B9" s="58"/>
      <c r="C9" s="6"/>
      <c r="D9" s="8"/>
      <c r="E9" s="24"/>
      <c r="F9" s="54"/>
      <c r="G9" s="62"/>
      <c r="H9" s="63"/>
      <c r="I9" s="64"/>
      <c r="J9" s="64"/>
      <c r="K9" s="65"/>
      <c r="L9" s="65"/>
      <c r="M9" s="3"/>
      <c r="N9" s="35"/>
      <c r="O9" s="25"/>
      <c r="P9" s="25"/>
      <c r="Q9" s="26"/>
      <c r="R9" s="26"/>
      <c r="S9" s="32"/>
      <c r="T9" s="36"/>
    </row>
    <row r="10" spans="1:20" ht="28.95" customHeight="1" x14ac:dyDescent="0.3">
      <c r="B10" s="58"/>
      <c r="C10" s="59"/>
      <c r="D10" s="60"/>
      <c r="E10" s="61"/>
      <c r="F10" s="62">
        <v>0</v>
      </c>
      <c r="G10" s="62">
        <f>E10-F10</f>
        <v>0</v>
      </c>
      <c r="H10" s="63">
        <f>ROUND(G10*18%,)</f>
        <v>0</v>
      </c>
      <c r="I10" s="64">
        <f>G10+H10</f>
        <v>0</v>
      </c>
      <c r="J10" s="64">
        <f>G10*$J$6</f>
        <v>0</v>
      </c>
      <c r="K10" s="65">
        <f>H10</f>
        <v>0</v>
      </c>
      <c r="L10" s="65">
        <f>ROUND(I10-SUM(J10:K10),)</f>
        <v>0</v>
      </c>
      <c r="M10" s="66"/>
      <c r="N10" s="67"/>
      <c r="O10" s="68"/>
      <c r="P10" s="68">
        <v>0</v>
      </c>
      <c r="Q10" s="63">
        <v>0</v>
      </c>
      <c r="R10" s="63">
        <v>0</v>
      </c>
      <c r="S10" s="69">
        <f t="shared" ref="S10:S11" si="1">O10-P10</f>
        <v>0</v>
      </c>
      <c r="T10" s="36"/>
    </row>
    <row r="11" spans="1:20" ht="28.95" customHeight="1" x14ac:dyDescent="0.3">
      <c r="B11" s="58"/>
      <c r="C11" s="6"/>
      <c r="D11" s="8"/>
      <c r="E11" s="33"/>
      <c r="F11" s="54"/>
      <c r="G11" s="62"/>
      <c r="H11" s="63"/>
      <c r="I11" s="64"/>
      <c r="J11" s="64"/>
      <c r="K11" s="65"/>
      <c r="L11" s="65"/>
      <c r="M11" s="3"/>
      <c r="N11" s="35"/>
      <c r="O11" s="25"/>
      <c r="P11" s="25">
        <f>O11*P9</f>
        <v>0</v>
      </c>
      <c r="Q11" s="26">
        <v>0</v>
      </c>
      <c r="R11" s="26">
        <v>0</v>
      </c>
      <c r="S11" s="32">
        <f t="shared" si="1"/>
        <v>0</v>
      </c>
      <c r="T11" s="36"/>
    </row>
    <row r="12" spans="1:20" ht="28.95" customHeight="1" x14ac:dyDescent="0.3">
      <c r="B12" s="58"/>
      <c r="C12" s="6"/>
      <c r="D12" s="8"/>
      <c r="E12" s="24"/>
      <c r="F12" s="54"/>
      <c r="G12" s="62"/>
      <c r="H12" s="63"/>
      <c r="I12" s="64"/>
      <c r="J12" s="64"/>
      <c r="K12" s="65"/>
      <c r="L12" s="65"/>
      <c r="M12" s="3"/>
      <c r="N12" s="35"/>
      <c r="O12" s="25"/>
      <c r="P12" s="25"/>
      <c r="Q12" s="26"/>
      <c r="R12" s="26"/>
      <c r="S12" s="32"/>
      <c r="T12" s="36"/>
    </row>
    <row r="13" spans="1:20" ht="28.95" customHeight="1" x14ac:dyDescent="0.3">
      <c r="B13" s="58"/>
      <c r="C13" s="6"/>
      <c r="D13" s="8"/>
      <c r="E13" s="24"/>
      <c r="F13" s="54"/>
      <c r="G13" s="62"/>
      <c r="H13" s="63"/>
      <c r="I13" s="64"/>
      <c r="J13" s="64"/>
      <c r="K13" s="65"/>
      <c r="L13" s="65"/>
      <c r="M13" s="3"/>
      <c r="N13" s="35"/>
      <c r="O13" s="25"/>
      <c r="P13" s="25"/>
      <c r="Q13" s="26"/>
      <c r="R13" s="26"/>
      <c r="S13" s="32"/>
      <c r="T13" s="36"/>
    </row>
    <row r="14" spans="1:20" ht="28.95" customHeight="1" x14ac:dyDescent="0.3">
      <c r="B14" s="58"/>
      <c r="C14" s="6"/>
      <c r="D14" s="8"/>
      <c r="E14" s="24"/>
      <c r="F14" s="54"/>
      <c r="G14" s="62"/>
      <c r="H14" s="63"/>
      <c r="I14" s="64"/>
      <c r="J14" s="64"/>
      <c r="K14" s="65"/>
      <c r="L14" s="65"/>
      <c r="M14" s="3"/>
      <c r="N14" s="35"/>
      <c r="O14" s="25"/>
      <c r="P14" s="25"/>
      <c r="Q14" s="26"/>
      <c r="R14" s="26"/>
      <c r="S14" s="32"/>
      <c r="T14" s="36"/>
    </row>
    <row r="15" spans="1:20" ht="28.95" customHeight="1" x14ac:dyDescent="0.3">
      <c r="B15" s="5"/>
      <c r="C15" s="6"/>
      <c r="D15" s="8"/>
      <c r="E15" s="24"/>
      <c r="F15" s="40">
        <v>0</v>
      </c>
      <c r="G15" s="40">
        <f>E15-F15</f>
        <v>0</v>
      </c>
      <c r="H15" s="41">
        <v>0</v>
      </c>
      <c r="I15" s="34">
        <f>G15+H15</f>
        <v>0</v>
      </c>
      <c r="J15" s="34">
        <f>J$6*I15</f>
        <v>0</v>
      </c>
      <c r="K15" s="28">
        <v>0</v>
      </c>
      <c r="L15" s="28">
        <f>I15-SUM(J15:K15)</f>
        <v>0</v>
      </c>
      <c r="M15" s="9"/>
      <c r="N15" s="35"/>
      <c r="O15" s="25"/>
      <c r="P15" s="25">
        <f>O15*P6</f>
        <v>0</v>
      </c>
      <c r="Q15" s="26">
        <v>0</v>
      </c>
      <c r="R15" s="26">
        <v>0</v>
      </c>
      <c r="S15" s="32">
        <f t="shared" ref="S15" si="2">O15-P15</f>
        <v>0</v>
      </c>
      <c r="T15" s="36"/>
    </row>
    <row r="16" spans="1:20" x14ac:dyDescent="0.3">
      <c r="B16" s="37"/>
      <c r="C16" s="38"/>
      <c r="D16" s="38"/>
      <c r="E16" s="39"/>
      <c r="F16" s="40"/>
      <c r="G16" s="39"/>
      <c r="H16" s="41"/>
      <c r="I16" s="23"/>
      <c r="J16" s="23"/>
      <c r="K16" s="42"/>
      <c r="L16" s="42"/>
      <c r="M16" s="9"/>
      <c r="N16" s="35"/>
      <c r="O16" s="40"/>
      <c r="P16" s="40"/>
      <c r="Q16" s="40"/>
      <c r="R16" s="40"/>
      <c r="S16" s="43"/>
      <c r="T16" s="44"/>
    </row>
    <row r="17" spans="2:20" ht="15" thickBot="1" x14ac:dyDescent="0.35">
      <c r="B17" s="4"/>
      <c r="C17" s="7"/>
      <c r="D17" s="7"/>
      <c r="E17" s="46"/>
      <c r="F17" s="46"/>
      <c r="G17" s="46"/>
      <c r="H17" s="46"/>
      <c r="I17" s="47"/>
      <c r="J17" s="47"/>
      <c r="K17" s="48"/>
      <c r="L17" s="48"/>
      <c r="M17" s="9"/>
      <c r="N17" s="49"/>
      <c r="O17" s="45"/>
      <c r="P17" s="45"/>
      <c r="Q17" s="45"/>
      <c r="R17" s="45"/>
      <c r="S17" s="50"/>
      <c r="T17" s="48"/>
    </row>
    <row r="18" spans="2:20" x14ac:dyDescent="0.3"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6"/>
      <c r="T18" s="25"/>
    </row>
    <row r="19" spans="2:20" x14ac:dyDescent="0.3"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6"/>
      <c r="T19" s="40"/>
    </row>
    <row r="20" spans="2:20" x14ac:dyDescent="0.3"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57">
        <f>SUM(L7:L17)</f>
        <v>41249</v>
      </c>
      <c r="M20" s="25"/>
      <c r="N20" s="25"/>
      <c r="O20" s="25"/>
      <c r="P20" s="25"/>
      <c r="Q20" s="57" t="s">
        <v>6</v>
      </c>
      <c r="R20" s="25"/>
      <c r="S20" s="52">
        <f>SUM(S6:S17)</f>
        <v>40834</v>
      </c>
      <c r="T20" s="40"/>
    </row>
    <row r="21" spans="2:20" x14ac:dyDescent="0.3"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6"/>
      <c r="T21" s="40"/>
    </row>
    <row r="22" spans="2:20" x14ac:dyDescent="0.3"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57" t="s">
        <v>7</v>
      </c>
      <c r="R22" s="25"/>
      <c r="S22" s="52">
        <f>L20-S20</f>
        <v>415</v>
      </c>
      <c r="T22" s="40"/>
    </row>
    <row r="23" spans="2:20" x14ac:dyDescent="0.3"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6"/>
      <c r="T23" s="40"/>
    </row>
    <row r="24" spans="2:20" x14ac:dyDescent="0.3"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6"/>
      <c r="T24" s="40"/>
    </row>
    <row r="27" spans="2:20" x14ac:dyDescent="0.3">
      <c r="F27" s="70" t="s">
        <v>9</v>
      </c>
      <c r="G27" s="70" t="s">
        <v>10</v>
      </c>
      <c r="H27" s="71" t="s">
        <v>11</v>
      </c>
      <c r="I27" s="71" t="s">
        <v>12</v>
      </c>
    </row>
    <row r="28" spans="2:20" x14ac:dyDescent="0.3">
      <c r="F28" s="70" t="s">
        <v>13</v>
      </c>
      <c r="G28" s="70">
        <v>20.2</v>
      </c>
      <c r="H28" s="71">
        <v>50</v>
      </c>
      <c r="I28" s="71">
        <f>G28*H28</f>
        <v>1010</v>
      </c>
    </row>
    <row r="29" spans="2:20" x14ac:dyDescent="0.3">
      <c r="F29" s="70" t="s">
        <v>14</v>
      </c>
      <c r="G29" s="70">
        <v>35.5</v>
      </c>
      <c r="H29" s="71">
        <v>250</v>
      </c>
      <c r="I29" s="71">
        <f>G29*H29</f>
        <v>8875</v>
      </c>
    </row>
    <row r="30" spans="2:20" x14ac:dyDescent="0.3">
      <c r="F30" s="70"/>
      <c r="G30" s="70"/>
      <c r="H30" s="72" t="s">
        <v>15</v>
      </c>
      <c r="I30" s="72">
        <f>SUM(I28:I29)</f>
        <v>9885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2025-06-26T06:31:13Z</dcterms:modified>
</cp:coreProperties>
</file>