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test- 01-12-2025\"/>
    </mc:Choice>
  </mc:AlternateContent>
  <xr:revisionPtr revIDLastSave="0" documentId="13_ncr:1_{CDF662DC-C859-4669-9AEA-7E18F81451D8}" xr6:coauthVersionLast="47" xr6:coauthVersionMax="47" xr10:uidLastSave="{00000000-0000-0000-0000-000000000000}"/>
  <bookViews>
    <workbookView xWindow="-108" yWindow="-108" windowWidth="23256" windowHeight="12456" xr2:uid="{02B2036A-E904-4C5C-BB1D-CA9EE9D4D51E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7" i="1" l="1"/>
  <c r="F37" i="1" s="1"/>
  <c r="G37" i="1" s="1"/>
  <c r="D37" i="1"/>
  <c r="C37" i="1"/>
  <c r="E36" i="1"/>
  <c r="F36" i="1" s="1"/>
  <c r="G36" i="1" s="1"/>
  <c r="D36" i="1"/>
  <c r="C36" i="1"/>
  <c r="AB35" i="1"/>
  <c r="AA35" i="1"/>
  <c r="Z35" i="1"/>
  <c r="Y35" i="1"/>
  <c r="X35" i="1"/>
  <c r="W35" i="1"/>
  <c r="T35" i="1"/>
  <c r="E34" i="1"/>
  <c r="F34" i="1" s="1"/>
  <c r="G34" i="1" s="1"/>
  <c r="D34" i="1"/>
  <c r="C34" i="1"/>
  <c r="E33" i="1"/>
  <c r="F33" i="1" s="1"/>
  <c r="G33" i="1" s="1"/>
  <c r="W33" i="1" s="1"/>
  <c r="D33" i="1"/>
  <c r="C33" i="1"/>
  <c r="AB32" i="1"/>
  <c r="AA32" i="1"/>
  <c r="Z32" i="1"/>
  <c r="Y32" i="1"/>
  <c r="X32" i="1"/>
  <c r="W32" i="1"/>
  <c r="T32" i="1"/>
  <c r="E31" i="1"/>
  <c r="F31" i="1" s="1"/>
  <c r="G31" i="1" s="1"/>
  <c r="D31" i="1"/>
  <c r="C31" i="1"/>
  <c r="F30" i="1"/>
  <c r="G30" i="1" s="1"/>
  <c r="E30" i="1"/>
  <c r="D30" i="1"/>
  <c r="C30" i="1"/>
  <c r="AB29" i="1"/>
  <c r="AA29" i="1"/>
  <c r="Z29" i="1"/>
  <c r="Y29" i="1"/>
  <c r="X29" i="1"/>
  <c r="W29" i="1"/>
  <c r="T29" i="1"/>
  <c r="E28" i="1"/>
  <c r="F28" i="1" s="1"/>
  <c r="G28" i="1" s="1"/>
  <c r="D28" i="1"/>
  <c r="C28" i="1"/>
  <c r="E27" i="1"/>
  <c r="F27" i="1" s="1"/>
  <c r="G27" i="1" s="1"/>
  <c r="D27" i="1"/>
  <c r="C27" i="1"/>
  <c r="AB26" i="1"/>
  <c r="AA26" i="1"/>
  <c r="Z26" i="1"/>
  <c r="Y26" i="1"/>
  <c r="X26" i="1"/>
  <c r="W26" i="1"/>
  <c r="T26" i="1"/>
  <c r="E25" i="1"/>
  <c r="F25" i="1" s="1"/>
  <c r="G25" i="1" s="1"/>
  <c r="D25" i="1"/>
  <c r="C25" i="1"/>
  <c r="E24" i="1"/>
  <c r="F24" i="1" s="1"/>
  <c r="G24" i="1" s="1"/>
  <c r="D24" i="1"/>
  <c r="C24" i="1"/>
  <c r="E23" i="1"/>
  <c r="F23" i="1" s="1"/>
  <c r="G23" i="1" s="1"/>
  <c r="D23" i="1"/>
  <c r="C23" i="1"/>
  <c r="E22" i="1"/>
  <c r="F22" i="1" s="1"/>
  <c r="G22" i="1" s="1"/>
  <c r="D22" i="1"/>
  <c r="C22" i="1"/>
  <c r="E21" i="1"/>
  <c r="F21" i="1" s="1"/>
  <c r="G21" i="1" s="1"/>
  <c r="D21" i="1"/>
  <c r="C21" i="1"/>
  <c r="E20" i="1"/>
  <c r="F20" i="1" s="1"/>
  <c r="G20" i="1" s="1"/>
  <c r="D20" i="1"/>
  <c r="C20" i="1"/>
  <c r="AB19" i="1"/>
  <c r="AA19" i="1"/>
  <c r="Z19" i="1"/>
  <c r="Y19" i="1"/>
  <c r="X19" i="1"/>
  <c r="W19" i="1"/>
  <c r="T19" i="1"/>
  <c r="E18" i="1"/>
  <c r="F18" i="1" s="1"/>
  <c r="G18" i="1" s="1"/>
  <c r="W18" i="1" s="1"/>
  <c r="D18" i="1"/>
  <c r="C18" i="1"/>
  <c r="AB17" i="1"/>
  <c r="AA17" i="1"/>
  <c r="Z17" i="1"/>
  <c r="Y17" i="1"/>
  <c r="X17" i="1"/>
  <c r="W17" i="1"/>
  <c r="T17" i="1"/>
  <c r="E16" i="1"/>
  <c r="F16" i="1" s="1"/>
  <c r="G16" i="1" s="1"/>
  <c r="D16" i="1"/>
  <c r="C16" i="1"/>
  <c r="AB15" i="1"/>
  <c r="AA15" i="1"/>
  <c r="Z15" i="1"/>
  <c r="Y15" i="1"/>
  <c r="X15" i="1"/>
  <c r="W15" i="1"/>
  <c r="T15" i="1"/>
  <c r="E14" i="1"/>
  <c r="F14" i="1" s="1"/>
  <c r="G14" i="1" s="1"/>
  <c r="D14" i="1"/>
  <c r="C14" i="1"/>
  <c r="AB13" i="1"/>
  <c r="AA13" i="1"/>
  <c r="Z13" i="1"/>
  <c r="Y13" i="1"/>
  <c r="X13" i="1"/>
  <c r="W13" i="1"/>
  <c r="T13" i="1"/>
  <c r="E12" i="1"/>
  <c r="F12" i="1" s="1"/>
  <c r="G12" i="1" s="1"/>
  <c r="D12" i="1"/>
  <c r="C12" i="1"/>
  <c r="AB11" i="1"/>
  <c r="AA11" i="1"/>
  <c r="Z11" i="1"/>
  <c r="Y11" i="1"/>
  <c r="X11" i="1"/>
  <c r="W11" i="1"/>
  <c r="T11" i="1"/>
  <c r="F10" i="1"/>
  <c r="G10" i="1" s="1"/>
  <c r="E10" i="1"/>
  <c r="D10" i="1"/>
  <c r="C10" i="1"/>
  <c r="F9" i="1"/>
  <c r="G9" i="1" s="1"/>
  <c r="W9" i="1" s="1"/>
  <c r="E9" i="1"/>
  <c r="D9" i="1"/>
  <c r="C9" i="1"/>
  <c r="E8" i="1"/>
  <c r="F8" i="1" s="1"/>
  <c r="G8" i="1" s="1"/>
  <c r="D8" i="1"/>
  <c r="C8" i="1"/>
  <c r="E7" i="1"/>
  <c r="F7" i="1" s="1"/>
  <c r="G7" i="1" s="1"/>
  <c r="D7" i="1"/>
  <c r="C7" i="1"/>
  <c r="AB6" i="1"/>
  <c r="AA6" i="1"/>
  <c r="Z6" i="1"/>
  <c r="Y6" i="1"/>
  <c r="X6" i="1"/>
  <c r="W6" i="1"/>
  <c r="T6" i="1"/>
  <c r="E5" i="1"/>
  <c r="F5" i="1" s="1"/>
  <c r="G5" i="1" s="1"/>
  <c r="D5" i="1"/>
  <c r="C5" i="1"/>
  <c r="E4" i="1"/>
  <c r="F4" i="1" s="1"/>
  <c r="G4" i="1" s="1"/>
  <c r="D4" i="1"/>
  <c r="C4" i="1"/>
  <c r="E3" i="1"/>
  <c r="F3" i="1" s="1"/>
  <c r="G3" i="1" s="1"/>
  <c r="D3" i="1"/>
  <c r="C3" i="1"/>
  <c r="AA8" i="1" l="1"/>
  <c r="Y8" i="1"/>
  <c r="X8" i="1"/>
  <c r="AA10" i="1"/>
  <c r="Y10" i="1"/>
  <c r="X10" i="1"/>
  <c r="AB14" i="1"/>
  <c r="AA14" i="1"/>
  <c r="Z14" i="1"/>
  <c r="Y14" i="1"/>
  <c r="X14" i="1"/>
  <c r="W14" i="1"/>
  <c r="T14" i="1"/>
  <c r="W7" i="1"/>
  <c r="T7" i="1"/>
  <c r="AB7" i="1"/>
  <c r="AA7" i="1"/>
  <c r="Y7" i="1"/>
  <c r="Z7" i="1"/>
  <c r="X7" i="1"/>
  <c r="AB20" i="1"/>
  <c r="AA20" i="1"/>
  <c r="Y20" i="1"/>
  <c r="X20" i="1"/>
  <c r="W20" i="1"/>
  <c r="T20" i="1"/>
  <c r="Z20" i="1"/>
  <c r="Z16" i="1"/>
  <c r="Y16" i="1"/>
  <c r="X16" i="1"/>
  <c r="W16" i="1"/>
  <c r="T16" i="1"/>
  <c r="AB16" i="1"/>
  <c r="AA16" i="1"/>
  <c r="Z3" i="1"/>
  <c r="Y3" i="1"/>
  <c r="T3" i="1"/>
  <c r="AB3" i="1"/>
  <c r="X3" i="1"/>
  <c r="W3" i="1"/>
  <c r="AA3" i="1"/>
  <c r="AB27" i="1"/>
  <c r="AA27" i="1"/>
  <c r="Z27" i="1"/>
  <c r="Y27" i="1"/>
  <c r="W27" i="1"/>
  <c r="X27" i="1"/>
  <c r="T27" i="1"/>
  <c r="X21" i="1"/>
  <c r="T21" i="1"/>
  <c r="W21" i="1"/>
  <c r="AB21" i="1"/>
  <c r="AA21" i="1"/>
  <c r="Z21" i="1"/>
  <c r="Y21" i="1"/>
  <c r="AB24" i="1"/>
  <c r="Z24" i="1"/>
  <c r="AA24" i="1"/>
  <c r="Y24" i="1"/>
  <c r="X24" i="1"/>
  <c r="W24" i="1"/>
  <c r="T24" i="1"/>
  <c r="Y28" i="1"/>
  <c r="X28" i="1"/>
  <c r="W28" i="1"/>
  <c r="T28" i="1"/>
  <c r="AA28" i="1"/>
  <c r="AB28" i="1"/>
  <c r="Z28" i="1"/>
  <c r="X36" i="1"/>
  <c r="W36" i="1"/>
  <c r="T36" i="1"/>
  <c r="AB36" i="1"/>
  <c r="AA36" i="1"/>
  <c r="Z36" i="1"/>
  <c r="Y36" i="1"/>
  <c r="T4" i="1"/>
  <c r="AB4" i="1"/>
  <c r="AA4" i="1"/>
  <c r="Z4" i="1"/>
  <c r="X4" i="1"/>
  <c r="Y4" i="1"/>
  <c r="W4" i="1"/>
  <c r="X23" i="1"/>
  <c r="W23" i="1"/>
  <c r="T23" i="1"/>
  <c r="AB23" i="1"/>
  <c r="AA23" i="1"/>
  <c r="Z23" i="1"/>
  <c r="Y23" i="1"/>
  <c r="AA34" i="1"/>
  <c r="Y34" i="1"/>
  <c r="Z34" i="1"/>
  <c r="X34" i="1"/>
  <c r="W34" i="1"/>
  <c r="T34" i="1"/>
  <c r="AB34" i="1"/>
  <c r="Z31" i="1"/>
  <c r="X31" i="1"/>
  <c r="Y31" i="1"/>
  <c r="W31" i="1"/>
  <c r="T31" i="1"/>
  <c r="AB31" i="1"/>
  <c r="AA31" i="1"/>
  <c r="Z5" i="1"/>
  <c r="Y5" i="1"/>
  <c r="T5" i="1"/>
  <c r="W5" i="1"/>
  <c r="AB5" i="1"/>
  <c r="AA5" i="1"/>
  <c r="X5" i="1"/>
  <c r="X12" i="1"/>
  <c r="W12" i="1"/>
  <c r="T12" i="1"/>
  <c r="AB12" i="1"/>
  <c r="AA12" i="1"/>
  <c r="Z12" i="1"/>
  <c r="Y12" i="1"/>
  <c r="AB22" i="1"/>
  <c r="Z22" i="1"/>
  <c r="AA22" i="1"/>
  <c r="Y22" i="1"/>
  <c r="X22" i="1"/>
  <c r="T22" i="1"/>
  <c r="W22" i="1"/>
  <c r="X25" i="1"/>
  <c r="W25" i="1"/>
  <c r="T25" i="1"/>
  <c r="AB25" i="1"/>
  <c r="AA25" i="1"/>
  <c r="Z25" i="1"/>
  <c r="Y25" i="1"/>
  <c r="T30" i="1"/>
  <c r="AB30" i="1"/>
  <c r="AA30" i="1"/>
  <c r="Z30" i="1"/>
  <c r="X30" i="1"/>
  <c r="Y30" i="1"/>
  <c r="W30" i="1"/>
  <c r="AB37" i="1"/>
  <c r="AA37" i="1"/>
  <c r="Z37" i="1"/>
  <c r="Y37" i="1"/>
  <c r="X37" i="1"/>
  <c r="W37" i="1"/>
  <c r="T37" i="1"/>
  <c r="AB8" i="1"/>
  <c r="X9" i="1"/>
  <c r="AB10" i="1"/>
  <c r="X18" i="1"/>
  <c r="X33" i="1"/>
  <c r="Y9" i="1"/>
  <c r="Y18" i="1"/>
  <c r="Y33" i="1"/>
  <c r="T8" i="1"/>
  <c r="Z9" i="1"/>
  <c r="T10" i="1"/>
  <c r="Z18" i="1"/>
  <c r="Z33" i="1"/>
  <c r="W8" i="1"/>
  <c r="AA9" i="1"/>
  <c r="W10" i="1"/>
  <c r="AA18" i="1"/>
  <c r="AA33" i="1"/>
  <c r="AB9" i="1"/>
  <c r="AB18" i="1"/>
  <c r="AB33" i="1"/>
  <c r="Z8" i="1"/>
  <c r="Z10" i="1"/>
  <c r="T18" i="1"/>
  <c r="T33" i="1"/>
  <c r="T9" i="1"/>
</calcChain>
</file>

<file path=xl/sharedStrings.xml><?xml version="1.0" encoding="utf-8"?>
<sst xmlns="http://schemas.openxmlformats.org/spreadsheetml/2006/main" count="79" uniqueCount="43">
  <si>
    <t>Location</t>
  </si>
  <si>
    <t>Remarks</t>
  </si>
  <si>
    <t>Total</t>
  </si>
  <si>
    <t>Krishna Colony</t>
  </si>
  <si>
    <t>2513E</t>
  </si>
  <si>
    <t>2513/2</t>
  </si>
  <si>
    <t>2513/1</t>
  </si>
  <si>
    <t>2512/1</t>
  </si>
  <si>
    <t>2503E</t>
  </si>
  <si>
    <t>2507/1</t>
  </si>
  <si>
    <t>2506/1</t>
  </si>
  <si>
    <t>2506/3</t>
  </si>
  <si>
    <t>2506/2</t>
  </si>
  <si>
    <t>MH_NO</t>
  </si>
  <si>
    <t>Upto_IL_Depth</t>
  </si>
  <si>
    <t>Cutting_Depth</t>
  </si>
  <si>
    <t>ID_of_MH_m</t>
  </si>
  <si>
    <t>Ex_Dia_of_Manhole</t>
  </si>
  <si>
    <t>Area_of_Manhole</t>
  </si>
  <si>
    <t>Soft_Murum_1_5_to_3_0</t>
  </si>
  <si>
    <t xml:space="preserve">    Soft_Murum_0_to_1_5</t>
  </si>
  <si>
    <t>Soft_Murum_3_0_to_4_5</t>
  </si>
  <si>
    <t>Hard_Murum_0_to_1_5</t>
  </si>
  <si>
    <t>Hard_Murum_1_5_to_3_0</t>
  </si>
  <si>
    <t>Soft_Rock_0_to_1_5</t>
  </si>
  <si>
    <t>Soft_Rock_1_5_to_3_0</t>
  </si>
  <si>
    <t>Hard_Rock_0_to_1_5</t>
  </si>
  <si>
    <t>Hard_Rock_1_5_to_3_0</t>
  </si>
  <si>
    <t>Hard_Rock_3_0_to_4_5</t>
  </si>
  <si>
    <t>Hard_Rock_4_5_to_6_0</t>
  </si>
  <si>
    <t>Hard_Rock_6_0_to_7_5</t>
  </si>
  <si>
    <t>Soft_Murum_0_to_1_5_total</t>
  </si>
  <si>
    <t>Soft_Murum_1_5_to_3_0_total</t>
  </si>
  <si>
    <t>Soft_Murum_3_0_to_4_5_total</t>
  </si>
  <si>
    <t>Hard_Murum_0_to_1_5_total</t>
  </si>
  <si>
    <t>Hard_Murum_1_5_and_above_total</t>
  </si>
  <si>
    <t>Soft_Rock_0_to_1_5_total</t>
  </si>
  <si>
    <t>Soft_Rock_1_5_and_above_total</t>
  </si>
  <si>
    <t>Hard_Rock_0_to_1_5_total</t>
  </si>
  <si>
    <t>Hard_Rock_1_5_and_above_total</t>
  </si>
  <si>
    <t>Hard_Rock_3_0_to_4_5_total</t>
  </si>
  <si>
    <t>Hard_Rock_4_5_to_6_0_total</t>
  </si>
  <si>
    <t>Hard_Rock_6_0_to_7_5_total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</si>
</sst>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7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2" fillId="0" borderId="19" xfId="0" applyFont="1" applyBorder="1" applyAlignment="1">
      <alignment horizontal="center" vertical="center"/>
    </xf>
    <xf numFmtId="0" fontId="0" fillId="3" borderId="1" xfId="1" applyNumberFormat="1" applyFont="1" applyFill="1" applyBorder="1" applyAlignment="1">
      <alignment horizontal="center"/>
    </xf>
    <xf numFmtId="43" fontId="0" fillId="0" borderId="2" xfId="1" applyFont="1" applyFill="1" applyBorder="1" applyAlignment="1">
      <alignment horizontal="center"/>
    </xf>
    <xf numFmtId="43" fontId="0" fillId="0" borderId="3" xfId="1" applyFont="1" applyFill="1" applyBorder="1" applyAlignment="1">
      <alignment horizontal="center"/>
    </xf>
    <xf numFmtId="43" fontId="0" fillId="0" borderId="4" xfId="1" applyFont="1" applyFill="1" applyBorder="1" applyAlignment="1">
      <alignment horizontal="center"/>
    </xf>
    <xf numFmtId="43" fontId="0" fillId="0" borderId="20" xfId="1" applyFont="1" applyFill="1" applyBorder="1" applyAlignment="1">
      <alignment horizontal="center"/>
    </xf>
    <xf numFmtId="43" fontId="0" fillId="0" borderId="21" xfId="1" applyFont="1" applyFill="1" applyBorder="1" applyAlignment="1">
      <alignment horizontal="center"/>
    </xf>
    <xf numFmtId="43" fontId="0" fillId="0" borderId="5" xfId="1" applyFont="1" applyFill="1" applyBorder="1" applyAlignment="1">
      <alignment horizontal="center"/>
    </xf>
    <xf numFmtId="43" fontId="4" fillId="0" borderId="6" xfId="1" applyFont="1" applyBorder="1"/>
    <xf numFmtId="0" fontId="0" fillId="0" borderId="7" xfId="1" applyNumberFormat="1" applyFont="1" applyBorder="1" applyAlignment="1">
      <alignment horizontal="center"/>
    </xf>
    <xf numFmtId="43" fontId="0" fillId="0" borderId="8" xfId="1" applyFont="1" applyFill="1" applyBorder="1" applyAlignment="1">
      <alignment horizontal="center"/>
    </xf>
    <xf numFmtId="43" fontId="0" fillId="0" borderId="9" xfId="1" applyFont="1" applyFill="1" applyBorder="1" applyAlignment="1">
      <alignment horizontal="center"/>
    </xf>
    <xf numFmtId="43" fontId="0" fillId="0" borderId="10" xfId="1" applyFont="1" applyFill="1" applyBorder="1" applyAlignment="1">
      <alignment horizontal="center"/>
    </xf>
    <xf numFmtId="43" fontId="0" fillId="0" borderId="22" xfId="1" applyFont="1" applyFill="1" applyBorder="1" applyAlignment="1">
      <alignment horizontal="center"/>
    </xf>
    <xf numFmtId="43" fontId="0" fillId="0" borderId="23" xfId="1" applyFont="1" applyFill="1" applyBorder="1" applyAlignment="1">
      <alignment horizontal="center"/>
    </xf>
    <xf numFmtId="43" fontId="5" fillId="0" borderId="11" xfId="1" applyFont="1" applyFill="1" applyBorder="1" applyAlignment="1">
      <alignment horizontal="center"/>
    </xf>
    <xf numFmtId="43" fontId="5" fillId="0" borderId="9" xfId="1" applyFont="1" applyFill="1" applyBorder="1" applyAlignment="1">
      <alignment horizontal="center"/>
    </xf>
    <xf numFmtId="43" fontId="0" fillId="0" borderId="11" xfId="1" applyFont="1" applyFill="1" applyBorder="1" applyAlignment="1">
      <alignment horizontal="center"/>
    </xf>
    <xf numFmtId="43" fontId="4" fillId="0" borderId="12" xfId="1" applyFont="1" applyBorder="1"/>
    <xf numFmtId="0" fontId="0" fillId="0" borderId="13" xfId="1" applyNumberFormat="1" applyFont="1" applyBorder="1" applyAlignment="1">
      <alignment horizontal="center"/>
    </xf>
    <xf numFmtId="43" fontId="0" fillId="0" borderId="14" xfId="1" applyFont="1" applyFill="1" applyBorder="1" applyAlignment="1">
      <alignment horizontal="center"/>
    </xf>
    <xf numFmtId="43" fontId="0" fillId="0" borderId="15" xfId="1" applyFont="1" applyFill="1" applyBorder="1" applyAlignment="1">
      <alignment horizontal="center"/>
    </xf>
    <xf numFmtId="43" fontId="0" fillId="0" borderId="16" xfId="1" applyFont="1" applyFill="1" applyBorder="1" applyAlignment="1">
      <alignment horizontal="center"/>
    </xf>
    <xf numFmtId="43" fontId="0" fillId="0" borderId="24" xfId="1" applyFont="1" applyFill="1" applyBorder="1" applyAlignment="1">
      <alignment horizontal="center"/>
    </xf>
    <xf numFmtId="43" fontId="0" fillId="0" borderId="18" xfId="1" applyFont="1" applyFill="1" applyBorder="1" applyAlignment="1">
      <alignment horizontal="center"/>
    </xf>
    <xf numFmtId="43" fontId="5" fillId="0" borderId="17" xfId="1" applyFont="1" applyFill="1" applyBorder="1" applyAlignment="1">
      <alignment horizontal="center"/>
    </xf>
    <xf numFmtId="43" fontId="5" fillId="0" borderId="15" xfId="1" applyFont="1" applyFill="1" applyBorder="1" applyAlignment="1">
      <alignment horizontal="center"/>
    </xf>
    <xf numFmtId="43" fontId="0" fillId="0" borderId="17" xfId="1" applyFont="1" applyFill="1" applyBorder="1" applyAlignment="1">
      <alignment horizontal="center"/>
    </xf>
    <xf numFmtId="43" fontId="4" fillId="0" borderId="19" xfId="1" applyFont="1" applyBorder="1"/>
    <xf numFmtId="0" fontId="0" fillId="2" borderId="1" xfId="1" applyNumberFormat="1" applyFont="1" applyFill="1" applyBorder="1" applyAlignment="1">
      <alignment horizontal="center"/>
    </xf>
    <xf numFmtId="43" fontId="0" fillId="0" borderId="25" xfId="1" applyFont="1" applyFill="1" applyBorder="1" applyAlignment="1">
      <alignment horizontal="center"/>
    </xf>
    <xf numFmtId="43" fontId="0" fillId="0" borderId="26" xfId="1" applyFont="1" applyFill="1" applyBorder="1" applyAlignment="1">
      <alignment horizontal="center"/>
    </xf>
    <xf numFmtId="43" fontId="0" fillId="0" borderId="27" xfId="1" applyFont="1" applyFill="1" applyBorder="1" applyAlignment="1">
      <alignment horizontal="center"/>
    </xf>
    <xf numFmtId="43" fontId="0" fillId="0" borderId="28" xfId="1" applyFont="1" applyFill="1" applyBorder="1" applyAlignment="1">
      <alignment horizontal="center"/>
    </xf>
    <xf numFmtId="43" fontId="5" fillId="0" borderId="29" xfId="1" applyFont="1" applyFill="1" applyBorder="1" applyAlignment="1">
      <alignment horizontal="center"/>
    </xf>
    <xf numFmtId="43" fontId="5" fillId="0" borderId="26" xfId="1" applyFont="1" applyFill="1" applyBorder="1" applyAlignment="1">
      <alignment horizontal="center"/>
    </xf>
    <xf numFmtId="43" fontId="0" fillId="0" borderId="29" xfId="1" applyFont="1" applyFill="1" applyBorder="1" applyAlignment="1">
      <alignment horizontal="center"/>
    </xf>
    <xf numFmtId="43" fontId="4" fillId="0" borderId="30" xfId="1" applyFont="1" applyBorder="1"/>
    <xf numFmtId="43" fontId="0" fillId="0" borderId="31" xfId="1" applyFont="1" applyFill="1" applyBorder="1" applyAlignment="1">
      <alignment horizontal="center"/>
    </xf>
    <xf numFmtId="43" fontId="0" fillId="0" borderId="32" xfId="1" applyFont="1" applyFill="1" applyBorder="1" applyAlignment="1">
      <alignment horizontal="center"/>
    </xf>
    <xf numFmtId="43" fontId="0" fillId="0" borderId="33" xfId="1" applyFont="1" applyFill="1" applyBorder="1" applyAlignment="1">
      <alignment horizontal="center"/>
    </xf>
    <xf numFmtId="43" fontId="0" fillId="0" borderId="34" xfId="1" applyFont="1" applyFill="1" applyBorder="1" applyAlignment="1">
      <alignment horizontal="center"/>
    </xf>
    <xf numFmtId="43" fontId="0" fillId="0" borderId="0" xfId="1" applyFont="1" applyFill="1" applyBorder="1" applyAlignment="1">
      <alignment horizontal="center"/>
    </xf>
    <xf numFmtId="43" fontId="5" fillId="0" borderId="35" xfId="1" applyFont="1" applyFill="1" applyBorder="1" applyAlignment="1">
      <alignment horizontal="center"/>
    </xf>
    <xf numFmtId="43" fontId="5" fillId="0" borderId="32" xfId="1" applyFont="1" applyFill="1" applyBorder="1" applyAlignment="1">
      <alignment horizontal="center"/>
    </xf>
    <xf numFmtId="43" fontId="0" fillId="0" borderId="35" xfId="1" applyFont="1" applyFill="1" applyBorder="1" applyAlignment="1">
      <alignment horizontal="center"/>
    </xf>
    <xf numFmtId="43" fontId="4" fillId="0" borderId="36" xfId="1" applyFont="1" applyBorder="1"/>
    <xf numFmtId="43" fontId="5" fillId="0" borderId="5" xfId="1" applyFont="1" applyFill="1" applyBorder="1" applyAlignment="1">
      <alignment horizontal="center"/>
    </xf>
    <xf numFmtId="43" fontId="5" fillId="0" borderId="3" xfId="1" applyFont="1" applyFill="1" applyBorder="1" applyAlignment="1">
      <alignment horizontal="center"/>
    </xf>
    <xf numFmtId="0" fontId="0" fillId="2" borderId="37" xfId="1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38" xfId="0" applyFont="1" applyBorder="1" applyAlignment="1">
      <alignment horizontal="center" vertical="center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2" borderId="40" xfId="0" applyFont="1" applyFill="1" applyBorder="1" applyAlignment="1">
      <alignment horizontal="center" vertical="center" wrapText="1"/>
    </xf>
    <xf numFmtId="43" fontId="2" fillId="0" borderId="41" xfId="1" applyFont="1" applyBorder="1" applyAlignment="1">
      <alignment horizontal="center" vertical="center" wrapText="1"/>
    </xf>
    <xf numFmtId="43" fontId="2" fillId="0" borderId="42" xfId="1" applyFont="1" applyBorder="1" applyAlignment="1">
      <alignment horizontal="center" vertical="center" wrapText="1"/>
    </xf>
    <xf numFmtId="2" fontId="2" fillId="0" borderId="0" xfId="0" applyNumberFormat="1" applyFont="1" applyBorder="1" applyAlignment="1">
      <alignment horizontal="center" vertical="center" wrapText="1"/>
    </xf>
    <xf numFmtId="0" fontId="2" fillId="0" borderId="4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43" fontId="2" fillId="0" borderId="0" xfId="1" applyFont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3" fontId="3" fillId="0" borderId="43" xfId="1" applyFont="1" applyBorder="1" applyAlignment="1">
      <alignment horizontal="center" vertical="center" wrapText="1"/>
    </xf>
    <xf numFmtId="43" fontId="3" fillId="0" borderId="41" xfId="1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Work\Requrement_lcepl\06-12-2025\Master%20Sheet%201%20-%20Final.xlsx" TargetMode="External"/><Relationship Id="rId1" Type="http://schemas.openxmlformats.org/officeDocument/2006/relationships/externalLinkPath" Target="/Work/Requrement_lcepl/06-12-2025/Master%20Sheet%201%20-%20Fin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Tr.Ex."/>
      <sheetName val="MH Ex."/>
      <sheetName val="MH &amp; DC"/>
      <sheetName val="Laying "/>
      <sheetName val="R&amp;D"/>
      <sheetName val="C.C"/>
      <sheetName val="Utility Repair"/>
      <sheetName val="Dewatering"/>
      <sheetName val="Credit Detail"/>
      <sheetName val="Colour code"/>
      <sheetName val="Depth &amp; Width Criteria"/>
      <sheetName val="Sheet3"/>
    </sheetNames>
    <sheetDataSet>
      <sheetData sheetId="0"/>
      <sheetData sheetId="1">
        <row r="5">
          <cell r="D5">
            <v>478.935</v>
          </cell>
          <cell r="F5">
            <v>482.05500000000001</v>
          </cell>
          <cell r="G5">
            <v>1.5</v>
          </cell>
          <cell r="N5">
            <v>3.1200000000000045</v>
          </cell>
        </row>
        <row r="6">
          <cell r="D6">
            <v>479.96499999999997</v>
          </cell>
          <cell r="F6">
            <v>482.16500000000002</v>
          </cell>
          <cell r="G6">
            <v>1.5</v>
          </cell>
          <cell r="N6">
            <v>2.2000000000000455</v>
          </cell>
        </row>
        <row r="7">
          <cell r="D7">
            <v>480.185</v>
          </cell>
          <cell r="F7">
            <v>482.21499999999997</v>
          </cell>
          <cell r="G7">
            <v>1.5</v>
          </cell>
          <cell r="N7">
            <v>2.0299999999999727</v>
          </cell>
        </row>
        <row r="9">
          <cell r="D9">
            <v>480.185</v>
          </cell>
          <cell r="F9">
            <v>482.21499999999997</v>
          </cell>
          <cell r="G9">
            <v>1.5</v>
          </cell>
          <cell r="N9">
            <v>2.0299999999999727</v>
          </cell>
        </row>
        <row r="10">
          <cell r="D10">
            <v>480.40499999999997</v>
          </cell>
          <cell r="F10">
            <v>482.14499999999998</v>
          </cell>
          <cell r="G10">
            <v>1.2</v>
          </cell>
          <cell r="N10">
            <v>1.7400000000000091</v>
          </cell>
        </row>
        <row r="11">
          <cell r="D11">
            <v>480.64499999999998</v>
          </cell>
          <cell r="F11">
            <v>482.41500000000002</v>
          </cell>
          <cell r="G11">
            <v>1.2</v>
          </cell>
          <cell r="N11">
            <v>1.7700000000000387</v>
          </cell>
        </row>
        <row r="12">
          <cell r="D12">
            <v>480.85500000000002</v>
          </cell>
          <cell r="F12">
            <v>482.745</v>
          </cell>
          <cell r="G12">
            <v>1.2</v>
          </cell>
          <cell r="N12">
            <v>1.8899999999999864</v>
          </cell>
        </row>
        <row r="14">
          <cell r="D14">
            <v>480.40499999999997</v>
          </cell>
          <cell r="F14">
            <v>482.14499999999998</v>
          </cell>
          <cell r="G14">
            <v>1.2</v>
          </cell>
          <cell r="N14">
            <v>1.7400000000000091</v>
          </cell>
        </row>
        <row r="16">
          <cell r="D16">
            <v>480.64499999999998</v>
          </cell>
          <cell r="F16">
            <v>482.41500000000002</v>
          </cell>
          <cell r="G16">
            <v>1.2</v>
          </cell>
          <cell r="N16">
            <v>1.7700000000000387</v>
          </cell>
        </row>
        <row r="18">
          <cell r="D18">
            <v>480.85500000000002</v>
          </cell>
          <cell r="F18">
            <v>482.745</v>
          </cell>
          <cell r="G18">
            <v>1.2</v>
          </cell>
          <cell r="N18">
            <v>1.8899999999999864</v>
          </cell>
        </row>
        <row r="20">
          <cell r="D20">
            <v>481.09500000000003</v>
          </cell>
          <cell r="F20">
            <v>482.6</v>
          </cell>
          <cell r="G20">
            <v>1.2</v>
          </cell>
          <cell r="N20">
            <v>1.5049999999999955</v>
          </cell>
        </row>
        <row r="22">
          <cell r="D22">
            <v>477.91</v>
          </cell>
          <cell r="F22">
            <v>482.47</v>
          </cell>
          <cell r="G22">
            <v>1.5</v>
          </cell>
          <cell r="N22">
            <v>4.5600000000000023</v>
          </cell>
        </row>
        <row r="23">
          <cell r="D23">
            <v>479.94</v>
          </cell>
          <cell r="F23">
            <v>482.16</v>
          </cell>
          <cell r="G23">
            <v>1.5</v>
          </cell>
          <cell r="N23">
            <v>2.2200000000000273</v>
          </cell>
        </row>
        <row r="24">
          <cell r="D24">
            <v>480.54</v>
          </cell>
          <cell r="F24">
            <v>482.31</v>
          </cell>
          <cell r="G24">
            <v>1.2</v>
          </cell>
          <cell r="N24">
            <v>1.7699999999999818</v>
          </cell>
        </row>
        <row r="25">
          <cell r="D25">
            <v>480.75</v>
          </cell>
          <cell r="F25">
            <v>482.42</v>
          </cell>
          <cell r="G25">
            <v>1.2</v>
          </cell>
          <cell r="N25">
            <v>1.6700000000000159</v>
          </cell>
        </row>
        <row r="26">
          <cell r="D26">
            <v>480.87</v>
          </cell>
          <cell r="F26">
            <v>482.54</v>
          </cell>
          <cell r="G26">
            <v>1.2</v>
          </cell>
          <cell r="N26">
            <v>1.6700000000000159</v>
          </cell>
        </row>
        <row r="27">
          <cell r="D27">
            <v>481.17</v>
          </cell>
          <cell r="F27">
            <v>482.435</v>
          </cell>
          <cell r="G27">
            <v>1.2</v>
          </cell>
          <cell r="N27">
            <v>1.2649999999999864</v>
          </cell>
        </row>
        <row r="29">
          <cell r="D29">
            <v>480.75</v>
          </cell>
          <cell r="F29">
            <v>482.42</v>
          </cell>
          <cell r="G29">
            <v>1.2</v>
          </cell>
          <cell r="N29">
            <v>1.6700000000000159</v>
          </cell>
        </row>
        <row r="30">
          <cell r="D30">
            <v>480.85</v>
          </cell>
          <cell r="F30">
            <v>482.05</v>
          </cell>
          <cell r="G30">
            <v>1.2</v>
          </cell>
          <cell r="N30">
            <v>1.1999999999999886</v>
          </cell>
        </row>
        <row r="32">
          <cell r="D32">
            <v>480.54</v>
          </cell>
          <cell r="F32">
            <v>482.31</v>
          </cell>
          <cell r="G32">
            <v>1.2</v>
          </cell>
          <cell r="N32">
            <v>1.7699999999999818</v>
          </cell>
        </row>
        <row r="33">
          <cell r="D33">
            <v>480.73</v>
          </cell>
          <cell r="F33">
            <v>482.08</v>
          </cell>
          <cell r="G33">
            <v>1.2</v>
          </cell>
          <cell r="N33">
            <v>1.3499999999999659</v>
          </cell>
        </row>
        <row r="35">
          <cell r="D35">
            <v>479.94</v>
          </cell>
          <cell r="F35">
            <v>482.16</v>
          </cell>
          <cell r="G35">
            <v>1.5</v>
          </cell>
          <cell r="N35">
            <v>2.2200000000000273</v>
          </cell>
        </row>
        <row r="36">
          <cell r="D36">
            <v>480.12</v>
          </cell>
          <cell r="F36">
            <v>481.86500000000001</v>
          </cell>
          <cell r="G36">
            <v>1.2</v>
          </cell>
          <cell r="N36">
            <v>1.7450000000000045</v>
          </cell>
        </row>
        <row r="38">
          <cell r="D38">
            <v>480.12</v>
          </cell>
          <cell r="F38">
            <v>481.86500000000001</v>
          </cell>
          <cell r="G38">
            <v>1.2</v>
          </cell>
          <cell r="N38">
            <v>1.7450000000000045</v>
          </cell>
        </row>
        <row r="39">
          <cell r="D39">
            <v>480.42</v>
          </cell>
          <cell r="F39">
            <v>481.51</v>
          </cell>
          <cell r="G39">
            <v>1.2</v>
          </cell>
          <cell r="N39">
            <v>1.089999999999975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6F503D-3B7C-4543-89B4-E03E46B49D06}">
  <dimension ref="A1:AG37"/>
  <sheetViews>
    <sheetView tabSelected="1" topLeftCell="A26" workbookViewId="0">
      <selection activeCell="J43" sqref="J43"/>
    </sheetView>
  </sheetViews>
  <sheetFormatPr defaultRowHeight="14.4" x14ac:dyDescent="0.3"/>
  <cols>
    <col min="1" max="1" width="21" customWidth="1"/>
  </cols>
  <sheetData>
    <row r="1" spans="1:33" ht="87" thickBot="1" x14ac:dyDescent="0.35">
      <c r="A1" s="52" t="s">
        <v>0</v>
      </c>
      <c r="B1" s="53" t="s">
        <v>13</v>
      </c>
      <c r="C1" s="54" t="s">
        <v>14</v>
      </c>
      <c r="D1" s="55" t="s">
        <v>15</v>
      </c>
      <c r="E1" s="56" t="s">
        <v>16</v>
      </c>
      <c r="F1" s="57" t="s">
        <v>17</v>
      </c>
      <c r="G1" s="58" t="s">
        <v>18</v>
      </c>
      <c r="H1" s="53" t="s">
        <v>20</v>
      </c>
      <c r="I1" s="59" t="s">
        <v>19</v>
      </c>
      <c r="J1" s="59" t="s">
        <v>21</v>
      </c>
      <c r="K1" s="60" t="s">
        <v>22</v>
      </c>
      <c r="L1" s="61" t="s">
        <v>23</v>
      </c>
      <c r="M1" s="60" t="s">
        <v>24</v>
      </c>
      <c r="N1" s="61" t="s">
        <v>25</v>
      </c>
      <c r="O1" s="60" t="s">
        <v>26</v>
      </c>
      <c r="P1" s="62" t="s">
        <v>27</v>
      </c>
      <c r="Q1" s="63" t="s">
        <v>28</v>
      </c>
      <c r="R1" s="63" t="s">
        <v>29</v>
      </c>
      <c r="S1" s="64" t="s">
        <v>30</v>
      </c>
      <c r="T1" s="60" t="s">
        <v>31</v>
      </c>
      <c r="U1" s="59" t="s">
        <v>32</v>
      </c>
      <c r="V1" s="59" t="s">
        <v>33</v>
      </c>
      <c r="W1" s="65" t="s">
        <v>34</v>
      </c>
      <c r="X1" s="66" t="s">
        <v>35</v>
      </c>
      <c r="Y1" s="67" t="s">
        <v>36</v>
      </c>
      <c r="Z1" s="67" t="s">
        <v>37</v>
      </c>
      <c r="AA1" s="67" t="s">
        <v>38</v>
      </c>
      <c r="AB1" s="65" t="s">
        <v>39</v>
      </c>
      <c r="AC1" s="63" t="s">
        <v>40</v>
      </c>
      <c r="AD1" s="63" t="s">
        <v>41</v>
      </c>
      <c r="AE1" s="68" t="s">
        <v>42</v>
      </c>
      <c r="AF1" s="1" t="s">
        <v>2</v>
      </c>
      <c r="AG1" s="69" t="s">
        <v>1</v>
      </c>
    </row>
    <row r="2" spans="1:33" ht="15" thickBot="1" x14ac:dyDescent="0.35">
      <c r="A2" s="51" t="s">
        <v>3</v>
      </c>
      <c r="B2" s="2" t="s">
        <v>4</v>
      </c>
      <c r="C2" s="3"/>
      <c r="D2" s="4"/>
      <c r="E2" s="5"/>
      <c r="F2" s="6"/>
      <c r="G2" s="7"/>
      <c r="H2" s="3">
        <v>0</v>
      </c>
      <c r="I2" s="5"/>
      <c r="J2" s="5"/>
      <c r="K2" s="6">
        <v>0</v>
      </c>
      <c r="L2" s="6">
        <v>0</v>
      </c>
      <c r="M2" s="6">
        <v>0</v>
      </c>
      <c r="N2" s="6">
        <v>0</v>
      </c>
      <c r="O2" s="6">
        <v>0</v>
      </c>
      <c r="P2" s="8">
        <v>0</v>
      </c>
      <c r="Q2" s="8"/>
      <c r="R2" s="8"/>
      <c r="S2" s="4"/>
      <c r="T2" s="5">
        <v>0</v>
      </c>
      <c r="U2" s="5"/>
      <c r="V2" s="5"/>
      <c r="W2" s="8">
        <v>0</v>
      </c>
      <c r="X2" s="6">
        <v>0</v>
      </c>
      <c r="Y2" s="6">
        <v>0</v>
      </c>
      <c r="Z2" s="6">
        <v>0</v>
      </c>
      <c r="AA2" s="6">
        <v>0</v>
      </c>
      <c r="AB2" s="8">
        <v>0</v>
      </c>
      <c r="AC2" s="8"/>
      <c r="AD2" s="8"/>
      <c r="AE2" s="4"/>
      <c r="AF2" s="9"/>
      <c r="AG2" s="70"/>
    </row>
    <row r="3" spans="1:33" ht="15" thickBot="1" x14ac:dyDescent="0.35">
      <c r="A3" s="51" t="s">
        <v>3</v>
      </c>
      <c r="B3" s="10">
        <v>2513</v>
      </c>
      <c r="C3" s="11">
        <f>'[1]Tr.Ex.'!N5</f>
        <v>3.1200000000000045</v>
      </c>
      <c r="D3" s="12">
        <f>'[1]Tr.Ex.'!F5-'[1]Tr.Ex.'!D5+0.15</f>
        <v>3.2700000000000045</v>
      </c>
      <c r="E3" s="13">
        <f>'[1]Tr.Ex.'!G5</f>
        <v>1.5</v>
      </c>
      <c r="F3" s="14">
        <f t="shared" ref="F3:F25" si="0">E3+IF(E3=1.2,0.23,0.35)+IF(E3=1.2,0.23,0.35)+0.2+0.2</f>
        <v>2.6000000000000005</v>
      </c>
      <c r="G3" s="15">
        <f t="shared" ref="G3:G25" si="1">(3.14/4)*F3*F3</f>
        <v>5.3066000000000022</v>
      </c>
      <c r="H3" s="11">
        <v>0.8</v>
      </c>
      <c r="I3" s="13"/>
      <c r="J3" s="13"/>
      <c r="K3" s="14">
        <v>0.4</v>
      </c>
      <c r="L3" s="14">
        <v>0</v>
      </c>
      <c r="M3" s="14">
        <v>0.29499999999999998</v>
      </c>
      <c r="N3" s="14">
        <v>0.7</v>
      </c>
      <c r="O3" s="14">
        <v>4.9999999999999489E-3</v>
      </c>
      <c r="P3" s="16">
        <v>0.15000000000004543</v>
      </c>
      <c r="Q3" s="16"/>
      <c r="R3" s="16"/>
      <c r="S3" s="17"/>
      <c r="T3" s="13">
        <f t="shared" ref="T3:T37" si="2">G3*H3</f>
        <v>4.2452800000000019</v>
      </c>
      <c r="U3" s="13"/>
      <c r="V3" s="13"/>
      <c r="W3" s="18">
        <f t="shared" ref="W3:W37" si="3">G3*K3</f>
        <v>2.122640000000001</v>
      </c>
      <c r="X3" s="14">
        <f t="shared" ref="X3:X37" si="4">G3*L3</f>
        <v>0</v>
      </c>
      <c r="Y3" s="14">
        <f t="shared" ref="Y3:Y37" si="5">G3*M3</f>
        <v>1.5654470000000005</v>
      </c>
      <c r="Z3" s="14">
        <f t="shared" ref="Z3:Z37" si="6">G3*N3</f>
        <v>3.7146200000000014</v>
      </c>
      <c r="AA3" s="14">
        <f t="shared" ref="AA3:AA37" si="7">G3*O3</f>
        <v>2.6532999999999741E-2</v>
      </c>
      <c r="AB3" s="16">
        <f t="shared" ref="AB3:AB37" si="8">G3*P3</f>
        <v>0.79599000000024145</v>
      </c>
      <c r="AC3" s="16"/>
      <c r="AD3" s="16"/>
      <c r="AE3" s="17"/>
      <c r="AF3" s="19"/>
    </row>
    <row r="4" spans="1:33" ht="15" thickBot="1" x14ac:dyDescent="0.35">
      <c r="A4" s="51" t="s">
        <v>3</v>
      </c>
      <c r="B4" s="10" t="s">
        <v>5</v>
      </c>
      <c r="C4" s="11">
        <f>'[1]Tr.Ex.'!N6</f>
        <v>2.2000000000000455</v>
      </c>
      <c r="D4" s="12">
        <f>'[1]Tr.Ex.'!F6-'[1]Tr.Ex.'!D6+0.15</f>
        <v>2.3500000000000454</v>
      </c>
      <c r="E4" s="13">
        <f>'[1]Tr.Ex.'!G6</f>
        <v>1.5</v>
      </c>
      <c r="F4" s="14">
        <f t="shared" si="0"/>
        <v>2.6000000000000005</v>
      </c>
      <c r="G4" s="15">
        <f t="shared" si="1"/>
        <v>5.3066000000000022</v>
      </c>
      <c r="H4" s="11">
        <v>0.7</v>
      </c>
      <c r="I4" s="13"/>
      <c r="J4" s="13"/>
      <c r="K4" s="14">
        <v>0.4</v>
      </c>
      <c r="L4" s="14">
        <v>0</v>
      </c>
      <c r="M4" s="14">
        <v>0.4</v>
      </c>
      <c r="N4" s="14">
        <v>0</v>
      </c>
      <c r="O4" s="14">
        <v>0</v>
      </c>
      <c r="P4" s="16">
        <v>0.67999999999997263</v>
      </c>
      <c r="Q4" s="16"/>
      <c r="R4" s="16"/>
      <c r="S4" s="17"/>
      <c r="T4" s="13">
        <f t="shared" si="2"/>
        <v>3.7146200000000014</v>
      </c>
      <c r="U4" s="13"/>
      <c r="V4" s="13"/>
      <c r="W4" s="18">
        <f t="shared" si="3"/>
        <v>2.122640000000001</v>
      </c>
      <c r="X4" s="14">
        <f t="shared" si="4"/>
        <v>0</v>
      </c>
      <c r="Y4" s="14">
        <f t="shared" si="5"/>
        <v>2.122640000000001</v>
      </c>
      <c r="Z4" s="14">
        <f t="shared" si="6"/>
        <v>0</v>
      </c>
      <c r="AA4" s="14">
        <f t="shared" si="7"/>
        <v>0</v>
      </c>
      <c r="AB4" s="16">
        <f t="shared" si="8"/>
        <v>3.608487999999856</v>
      </c>
      <c r="AC4" s="16"/>
      <c r="AD4" s="16"/>
      <c r="AE4" s="17"/>
      <c r="AF4" s="19"/>
    </row>
    <row r="5" spans="1:33" ht="15" thickBot="1" x14ac:dyDescent="0.35">
      <c r="A5" s="51" t="s">
        <v>3</v>
      </c>
      <c r="B5" s="20" t="s">
        <v>6</v>
      </c>
      <c r="C5" s="21">
        <f>'[1]Tr.Ex.'!N7</f>
        <v>2.0299999999999727</v>
      </c>
      <c r="D5" s="22">
        <f>'[1]Tr.Ex.'!F7-'[1]Tr.Ex.'!D7+0.15</f>
        <v>2.1799999999999726</v>
      </c>
      <c r="E5" s="23">
        <f>'[1]Tr.Ex.'!G7</f>
        <v>1.5</v>
      </c>
      <c r="F5" s="24">
        <f t="shared" si="0"/>
        <v>2.6000000000000005</v>
      </c>
      <c r="G5" s="25">
        <f t="shared" si="1"/>
        <v>5.3066000000000022</v>
      </c>
      <c r="H5" s="21">
        <v>0.45500000000000002</v>
      </c>
      <c r="I5" s="23"/>
      <c r="J5" s="23"/>
      <c r="K5" s="24">
        <v>0.6</v>
      </c>
      <c r="L5" s="24">
        <v>0</v>
      </c>
      <c r="M5" s="24">
        <v>0.4</v>
      </c>
      <c r="N5" s="24">
        <v>0</v>
      </c>
      <c r="O5" s="24">
        <v>6.6613381477509392E-15</v>
      </c>
      <c r="P5" s="26">
        <v>0</v>
      </c>
      <c r="Q5" s="26"/>
      <c r="R5" s="26"/>
      <c r="S5" s="27"/>
      <c r="T5" s="23">
        <f t="shared" si="2"/>
        <v>2.4145030000000012</v>
      </c>
      <c r="U5" s="23"/>
      <c r="V5" s="23"/>
      <c r="W5" s="28">
        <f t="shared" si="3"/>
        <v>3.1839600000000012</v>
      </c>
      <c r="X5" s="24">
        <f t="shared" si="4"/>
        <v>0</v>
      </c>
      <c r="Y5" s="24">
        <f t="shared" si="5"/>
        <v>2.122640000000001</v>
      </c>
      <c r="Z5" s="24">
        <f t="shared" si="6"/>
        <v>0</v>
      </c>
      <c r="AA5" s="24">
        <f t="shared" si="7"/>
        <v>3.5349057014855148E-14</v>
      </c>
      <c r="AB5" s="26">
        <f t="shared" si="8"/>
        <v>0</v>
      </c>
      <c r="AC5" s="26"/>
      <c r="AD5" s="26"/>
      <c r="AE5" s="27"/>
      <c r="AF5" s="29"/>
    </row>
    <row r="6" spans="1:33" ht="15" thickBot="1" x14ac:dyDescent="0.35">
      <c r="A6" s="51" t="s">
        <v>3</v>
      </c>
      <c r="B6" s="30" t="s">
        <v>5</v>
      </c>
      <c r="C6" s="31"/>
      <c r="D6" s="32"/>
      <c r="E6" s="33"/>
      <c r="F6" s="34"/>
      <c r="G6" s="15"/>
      <c r="H6" s="31">
        <v>0</v>
      </c>
      <c r="I6" s="33"/>
      <c r="J6" s="33"/>
      <c r="K6" s="34">
        <v>0</v>
      </c>
      <c r="L6" s="34">
        <v>0</v>
      </c>
      <c r="M6" s="34">
        <v>0</v>
      </c>
      <c r="N6" s="34">
        <v>0</v>
      </c>
      <c r="O6" s="34"/>
      <c r="P6" s="35">
        <v>0</v>
      </c>
      <c r="Q6" s="35"/>
      <c r="R6" s="35"/>
      <c r="S6" s="36"/>
      <c r="T6" s="33">
        <f t="shared" si="2"/>
        <v>0</v>
      </c>
      <c r="U6" s="33"/>
      <c r="V6" s="33"/>
      <c r="W6" s="37">
        <f t="shared" si="3"/>
        <v>0</v>
      </c>
      <c r="X6" s="34">
        <f t="shared" si="4"/>
        <v>0</v>
      </c>
      <c r="Y6" s="34">
        <f t="shared" si="5"/>
        <v>0</v>
      </c>
      <c r="Z6" s="34">
        <f t="shared" si="6"/>
        <v>0</v>
      </c>
      <c r="AA6" s="34">
        <f t="shared" si="7"/>
        <v>0</v>
      </c>
      <c r="AB6" s="35">
        <f t="shared" si="8"/>
        <v>0</v>
      </c>
      <c r="AC6" s="35"/>
      <c r="AD6" s="35"/>
      <c r="AE6" s="36"/>
      <c r="AF6" s="38"/>
    </row>
    <row r="7" spans="1:33" ht="15" thickBot="1" x14ac:dyDescent="0.35">
      <c r="A7" s="51" t="s">
        <v>3</v>
      </c>
      <c r="B7" s="10">
        <v>2512</v>
      </c>
      <c r="C7" s="11">
        <f>'[1]Tr.Ex.'!N9</f>
        <v>2.0299999999999727</v>
      </c>
      <c r="D7" s="12">
        <f>'[1]Tr.Ex.'!F9-'[1]Tr.Ex.'!D9+0.15</f>
        <v>2.1799999999999726</v>
      </c>
      <c r="E7" s="13">
        <f>'[1]Tr.Ex.'!G9</f>
        <v>1.5</v>
      </c>
      <c r="F7" s="14">
        <f t="shared" si="0"/>
        <v>2.6000000000000005</v>
      </c>
      <c r="G7" s="15">
        <f t="shared" si="1"/>
        <v>5.3066000000000022</v>
      </c>
      <c r="H7" s="11">
        <v>0.68</v>
      </c>
      <c r="I7" s="13"/>
      <c r="J7" s="13"/>
      <c r="K7" s="14">
        <v>0.5</v>
      </c>
      <c r="L7" s="14">
        <v>0</v>
      </c>
      <c r="M7" s="14">
        <v>0.315</v>
      </c>
      <c r="N7" s="14">
        <v>0</v>
      </c>
      <c r="O7" s="14">
        <v>4.9999999999999489E-3</v>
      </c>
      <c r="P7" s="16">
        <v>0.39000000000000901</v>
      </c>
      <c r="Q7" s="16"/>
      <c r="R7" s="16"/>
      <c r="S7" s="17"/>
      <c r="T7" s="13">
        <f t="shared" si="2"/>
        <v>3.6084880000000017</v>
      </c>
      <c r="U7" s="13"/>
      <c r="V7" s="13"/>
      <c r="W7" s="18">
        <f t="shared" si="3"/>
        <v>2.6533000000000011</v>
      </c>
      <c r="X7" s="14">
        <f t="shared" si="4"/>
        <v>0</v>
      </c>
      <c r="Y7" s="14">
        <f t="shared" si="5"/>
        <v>1.6715790000000008</v>
      </c>
      <c r="Z7" s="14">
        <f t="shared" si="6"/>
        <v>0</v>
      </c>
      <c r="AA7" s="14">
        <f t="shared" si="7"/>
        <v>2.6532999999999741E-2</v>
      </c>
      <c r="AB7" s="16">
        <f t="shared" si="8"/>
        <v>2.0695740000000487</v>
      </c>
      <c r="AC7" s="16"/>
      <c r="AD7" s="16"/>
      <c r="AE7" s="17"/>
      <c r="AF7" s="19"/>
    </row>
    <row r="8" spans="1:33" ht="15" thickBot="1" x14ac:dyDescent="0.35">
      <c r="A8" s="51" t="s">
        <v>3</v>
      </c>
      <c r="B8" s="10">
        <v>2492</v>
      </c>
      <c r="C8" s="11">
        <f>'[1]Tr.Ex.'!N10</f>
        <v>1.7400000000000091</v>
      </c>
      <c r="D8" s="12">
        <f>'[1]Tr.Ex.'!F10-'[1]Tr.Ex.'!D10+0.15</f>
        <v>1.890000000000009</v>
      </c>
      <c r="E8" s="13">
        <f>'[1]Tr.Ex.'!G10</f>
        <v>1.2</v>
      </c>
      <c r="F8" s="14">
        <f t="shared" si="0"/>
        <v>2.06</v>
      </c>
      <c r="G8" s="15">
        <f t="shared" si="1"/>
        <v>3.3312260000000005</v>
      </c>
      <c r="H8" s="11">
        <v>0.36</v>
      </c>
      <c r="I8" s="13"/>
      <c r="J8" s="13"/>
      <c r="K8" s="14">
        <v>0.6</v>
      </c>
      <c r="L8" s="14">
        <v>0</v>
      </c>
      <c r="M8" s="14">
        <v>0.54</v>
      </c>
      <c r="N8" s="14">
        <v>0</v>
      </c>
      <c r="O8" s="14">
        <v>1.1102230246251565E-16</v>
      </c>
      <c r="P8" s="16">
        <v>0.42000000000003856</v>
      </c>
      <c r="Q8" s="16"/>
      <c r="R8" s="16"/>
      <c r="S8" s="17"/>
      <c r="T8" s="13">
        <f t="shared" si="2"/>
        <v>1.19924136</v>
      </c>
      <c r="U8" s="13"/>
      <c r="V8" s="13"/>
      <c r="W8" s="18">
        <f t="shared" si="3"/>
        <v>1.9987356000000003</v>
      </c>
      <c r="X8" s="14">
        <f t="shared" si="4"/>
        <v>0</v>
      </c>
      <c r="Y8" s="14">
        <f t="shared" si="5"/>
        <v>1.7988620400000004</v>
      </c>
      <c r="Z8" s="14">
        <f t="shared" si="6"/>
        <v>0</v>
      </c>
      <c r="AA8" s="14">
        <f t="shared" si="7"/>
        <v>3.6984038054299622E-16</v>
      </c>
      <c r="AB8" s="16">
        <f t="shared" si="8"/>
        <v>1.3991149200001287</v>
      </c>
      <c r="AC8" s="16"/>
      <c r="AD8" s="16"/>
      <c r="AE8" s="17"/>
      <c r="AF8" s="19"/>
    </row>
    <row r="9" spans="1:33" ht="15" thickBot="1" x14ac:dyDescent="0.35">
      <c r="A9" s="51" t="s">
        <v>3</v>
      </c>
      <c r="B9" s="10">
        <v>2494</v>
      </c>
      <c r="C9" s="11">
        <f>'[1]Tr.Ex.'!N11</f>
        <v>1.7700000000000387</v>
      </c>
      <c r="D9" s="12">
        <f>'[1]Tr.Ex.'!F11-'[1]Tr.Ex.'!D11+0.15</f>
        <v>1.9200000000000386</v>
      </c>
      <c r="E9" s="13">
        <f>'[1]Tr.Ex.'!G11</f>
        <v>1.2</v>
      </c>
      <c r="F9" s="14">
        <f t="shared" si="0"/>
        <v>2.06</v>
      </c>
      <c r="G9" s="15">
        <f t="shared" si="1"/>
        <v>3.3312260000000005</v>
      </c>
      <c r="H9" s="11">
        <v>0.43</v>
      </c>
      <c r="I9" s="13"/>
      <c r="J9" s="13"/>
      <c r="K9" s="14">
        <v>0.5</v>
      </c>
      <c r="L9" s="14">
        <v>0</v>
      </c>
      <c r="M9" s="14">
        <v>0.56999999999999995</v>
      </c>
      <c r="N9" s="14">
        <v>0</v>
      </c>
      <c r="O9" s="14">
        <v>1.1102230246251565E-16</v>
      </c>
      <c r="P9" s="16">
        <v>0.53999999999998627</v>
      </c>
      <c r="Q9" s="16"/>
      <c r="R9" s="16"/>
      <c r="S9" s="17"/>
      <c r="T9" s="13">
        <f t="shared" si="2"/>
        <v>1.4324271800000001</v>
      </c>
      <c r="U9" s="13"/>
      <c r="V9" s="13"/>
      <c r="W9" s="18">
        <f t="shared" si="3"/>
        <v>1.6656130000000002</v>
      </c>
      <c r="X9" s="14">
        <f t="shared" si="4"/>
        <v>0</v>
      </c>
      <c r="Y9" s="14">
        <f t="shared" si="5"/>
        <v>1.8987988200000001</v>
      </c>
      <c r="Z9" s="14">
        <f t="shared" si="6"/>
        <v>0</v>
      </c>
      <c r="AA9" s="14">
        <f t="shared" si="7"/>
        <v>3.6984038054299622E-16</v>
      </c>
      <c r="AB9" s="16">
        <f t="shared" si="8"/>
        <v>1.7988620399999544</v>
      </c>
      <c r="AC9" s="16"/>
      <c r="AD9" s="16"/>
      <c r="AE9" s="17"/>
      <c r="AF9" s="19"/>
    </row>
    <row r="10" spans="1:33" ht="15" thickBot="1" x14ac:dyDescent="0.35">
      <c r="A10" s="51" t="s">
        <v>3</v>
      </c>
      <c r="B10" s="20">
        <v>2495</v>
      </c>
      <c r="C10" s="39">
        <f>'[1]Tr.Ex.'!N12</f>
        <v>1.8899999999999864</v>
      </c>
      <c r="D10" s="40">
        <f>'[1]Tr.Ex.'!F12-'[1]Tr.Ex.'!D12+0.15</f>
        <v>2.0399999999999863</v>
      </c>
      <c r="E10" s="41">
        <f>'[1]Tr.Ex.'!G12</f>
        <v>1.2</v>
      </c>
      <c r="F10" s="42">
        <f t="shared" si="0"/>
        <v>2.06</v>
      </c>
      <c r="G10" s="43">
        <f t="shared" si="1"/>
        <v>3.3312260000000005</v>
      </c>
      <c r="H10" s="39">
        <v>0.4</v>
      </c>
      <c r="I10" s="41"/>
      <c r="J10" s="41"/>
      <c r="K10" s="42">
        <v>0.6</v>
      </c>
      <c r="L10" s="42">
        <v>0</v>
      </c>
      <c r="M10" s="42">
        <v>0.5</v>
      </c>
      <c r="N10" s="42">
        <v>0</v>
      </c>
      <c r="O10" s="42">
        <v>1.1102230246251565E-16</v>
      </c>
      <c r="P10" s="44">
        <v>0.15499999999999536</v>
      </c>
      <c r="Q10" s="44"/>
      <c r="R10" s="44"/>
      <c r="S10" s="45"/>
      <c r="T10" s="41">
        <f t="shared" si="2"/>
        <v>1.3324904000000002</v>
      </c>
      <c r="U10" s="41"/>
      <c r="V10" s="41"/>
      <c r="W10" s="46">
        <f t="shared" si="3"/>
        <v>1.9987356000000003</v>
      </c>
      <c r="X10" s="42">
        <f t="shared" si="4"/>
        <v>0</v>
      </c>
      <c r="Y10" s="42">
        <f t="shared" si="5"/>
        <v>1.6656130000000002</v>
      </c>
      <c r="Z10" s="42">
        <f t="shared" si="6"/>
        <v>0</v>
      </c>
      <c r="AA10" s="42">
        <f t="shared" si="7"/>
        <v>3.6984038054299622E-16</v>
      </c>
      <c r="AB10" s="44">
        <f t="shared" si="8"/>
        <v>0.51634002999998463</v>
      </c>
      <c r="AC10" s="44"/>
      <c r="AD10" s="44"/>
      <c r="AE10" s="45"/>
      <c r="AF10" s="47"/>
    </row>
    <row r="11" spans="1:33" ht="15" thickBot="1" x14ac:dyDescent="0.35">
      <c r="A11" s="51" t="s">
        <v>3</v>
      </c>
      <c r="B11" s="30">
        <v>2512</v>
      </c>
      <c r="C11" s="3"/>
      <c r="D11" s="4"/>
      <c r="E11" s="5"/>
      <c r="F11" s="6"/>
      <c r="G11" s="7"/>
      <c r="H11" s="3">
        <v>0</v>
      </c>
      <c r="I11" s="5"/>
      <c r="J11" s="5"/>
      <c r="K11" s="6">
        <v>0</v>
      </c>
      <c r="L11" s="6">
        <v>0</v>
      </c>
      <c r="M11" s="6">
        <v>0</v>
      </c>
      <c r="N11" s="6">
        <v>0</v>
      </c>
      <c r="O11" s="6"/>
      <c r="P11" s="48">
        <v>0</v>
      </c>
      <c r="Q11" s="48"/>
      <c r="R11" s="48"/>
      <c r="S11" s="49"/>
      <c r="T11" s="5">
        <f t="shared" si="2"/>
        <v>0</v>
      </c>
      <c r="U11" s="5"/>
      <c r="V11" s="5"/>
      <c r="W11" s="8">
        <f t="shared" si="3"/>
        <v>0</v>
      </c>
      <c r="X11" s="6">
        <f t="shared" si="4"/>
        <v>0</v>
      </c>
      <c r="Y11" s="6">
        <f t="shared" si="5"/>
        <v>0</v>
      </c>
      <c r="Z11" s="6">
        <f t="shared" si="6"/>
        <v>0</v>
      </c>
      <c r="AA11" s="6">
        <f t="shared" si="7"/>
        <v>0</v>
      </c>
      <c r="AB11" s="48">
        <f t="shared" si="8"/>
        <v>0</v>
      </c>
      <c r="AC11" s="48"/>
      <c r="AD11" s="48"/>
      <c r="AE11" s="49"/>
      <c r="AF11" s="9"/>
    </row>
    <row r="12" spans="1:33" ht="15" thickBot="1" x14ac:dyDescent="0.35">
      <c r="A12" s="51" t="s">
        <v>3</v>
      </c>
      <c r="B12" s="20" t="s">
        <v>7</v>
      </c>
      <c r="C12" s="21">
        <f>'[1]Tr.Ex.'!N14</f>
        <v>1.7400000000000091</v>
      </c>
      <c r="D12" s="22">
        <f>'[1]Tr.Ex.'!F14-'[1]Tr.Ex.'!D14+0.15</f>
        <v>1.890000000000009</v>
      </c>
      <c r="E12" s="23">
        <f>'[1]Tr.Ex.'!G14</f>
        <v>1.2</v>
      </c>
      <c r="F12" s="24">
        <f t="shared" si="0"/>
        <v>2.06</v>
      </c>
      <c r="G12" s="25">
        <f t="shared" si="1"/>
        <v>3.3312260000000005</v>
      </c>
      <c r="H12" s="21">
        <v>0.23</v>
      </c>
      <c r="I12" s="23"/>
      <c r="J12" s="23"/>
      <c r="K12" s="24">
        <v>0.73</v>
      </c>
      <c r="L12" s="24">
        <v>0</v>
      </c>
      <c r="M12" s="24">
        <v>0.5</v>
      </c>
      <c r="N12" s="24">
        <v>0</v>
      </c>
      <c r="O12" s="24">
        <v>4.999999999997673E-3</v>
      </c>
      <c r="P12" s="26">
        <v>0</v>
      </c>
      <c r="Q12" s="26"/>
      <c r="R12" s="26"/>
      <c r="S12" s="27"/>
      <c r="T12" s="23">
        <f t="shared" si="2"/>
        <v>0.76618198000000015</v>
      </c>
      <c r="U12" s="23"/>
      <c r="V12" s="23"/>
      <c r="W12" s="28">
        <f t="shared" si="3"/>
        <v>2.4317949800000003</v>
      </c>
      <c r="X12" s="24">
        <f t="shared" si="4"/>
        <v>0</v>
      </c>
      <c r="Y12" s="24">
        <f t="shared" si="5"/>
        <v>1.6656130000000002</v>
      </c>
      <c r="Z12" s="24">
        <f t="shared" si="6"/>
        <v>0</v>
      </c>
      <c r="AA12" s="24">
        <f t="shared" si="7"/>
        <v>1.6656129999992251E-2</v>
      </c>
      <c r="AB12" s="26">
        <f t="shared" si="8"/>
        <v>0</v>
      </c>
      <c r="AC12" s="26"/>
      <c r="AD12" s="26"/>
      <c r="AE12" s="27"/>
      <c r="AF12" s="29"/>
    </row>
    <row r="13" spans="1:33" ht="15" thickBot="1" x14ac:dyDescent="0.35">
      <c r="A13" s="51" t="s">
        <v>3</v>
      </c>
      <c r="B13" s="50">
        <v>2492</v>
      </c>
      <c r="C13" s="31"/>
      <c r="D13" s="32"/>
      <c r="E13" s="33"/>
      <c r="F13" s="34"/>
      <c r="G13" s="15"/>
      <c r="H13" s="31">
        <v>0</v>
      </c>
      <c r="I13" s="33"/>
      <c r="J13" s="33"/>
      <c r="K13" s="34">
        <v>0</v>
      </c>
      <c r="L13" s="34">
        <v>0</v>
      </c>
      <c r="M13" s="34">
        <v>0</v>
      </c>
      <c r="N13" s="34">
        <v>0</v>
      </c>
      <c r="O13" s="34">
        <v>0</v>
      </c>
      <c r="P13" s="35">
        <v>0</v>
      </c>
      <c r="Q13" s="35"/>
      <c r="R13" s="35"/>
      <c r="S13" s="36"/>
      <c r="T13" s="33">
        <f t="shared" si="2"/>
        <v>0</v>
      </c>
      <c r="U13" s="33"/>
      <c r="V13" s="33"/>
      <c r="W13" s="37">
        <f t="shared" si="3"/>
        <v>0</v>
      </c>
      <c r="X13" s="34">
        <f t="shared" si="4"/>
        <v>0</v>
      </c>
      <c r="Y13" s="34">
        <f t="shared" si="5"/>
        <v>0</v>
      </c>
      <c r="Z13" s="34">
        <f t="shared" si="6"/>
        <v>0</v>
      </c>
      <c r="AA13" s="34">
        <f t="shared" si="7"/>
        <v>0</v>
      </c>
      <c r="AB13" s="35">
        <f t="shared" si="8"/>
        <v>0</v>
      </c>
      <c r="AC13" s="35"/>
      <c r="AD13" s="35"/>
      <c r="AE13" s="36"/>
      <c r="AF13" s="38"/>
    </row>
    <row r="14" spans="1:33" ht="15" thickBot="1" x14ac:dyDescent="0.35">
      <c r="A14" s="51" t="s">
        <v>3</v>
      </c>
      <c r="B14" s="20">
        <v>2491</v>
      </c>
      <c r="C14" s="39">
        <f>'[1]Tr.Ex.'!N16</f>
        <v>1.7700000000000387</v>
      </c>
      <c r="D14" s="40">
        <f>'[1]Tr.Ex.'!F16-'[1]Tr.Ex.'!D16+0.15</f>
        <v>1.9200000000000386</v>
      </c>
      <c r="E14" s="41">
        <f>'[1]Tr.Ex.'!G16</f>
        <v>1.2</v>
      </c>
      <c r="F14" s="42">
        <f t="shared" si="0"/>
        <v>2.06</v>
      </c>
      <c r="G14" s="43">
        <f t="shared" si="1"/>
        <v>3.3312260000000005</v>
      </c>
      <c r="H14" s="39">
        <v>0.31</v>
      </c>
      <c r="I14" s="41"/>
      <c r="J14" s="41"/>
      <c r="K14" s="42">
        <v>0.59</v>
      </c>
      <c r="L14" s="42">
        <v>0</v>
      </c>
      <c r="M14" s="42">
        <v>0.3</v>
      </c>
      <c r="N14" s="42">
        <v>0</v>
      </c>
      <c r="O14" s="42">
        <v>1.1268763699945339E-14</v>
      </c>
      <c r="P14" s="44">
        <v>0</v>
      </c>
      <c r="Q14" s="44"/>
      <c r="R14" s="44"/>
      <c r="S14" s="45"/>
      <c r="T14" s="41">
        <f t="shared" si="2"/>
        <v>1.0326800600000001</v>
      </c>
      <c r="U14" s="41"/>
      <c r="V14" s="41"/>
      <c r="W14" s="46">
        <f t="shared" si="3"/>
        <v>1.9654233400000001</v>
      </c>
      <c r="X14" s="42">
        <f t="shared" si="4"/>
        <v>0</v>
      </c>
      <c r="Y14" s="42">
        <f t="shared" si="5"/>
        <v>0.99936780000000014</v>
      </c>
      <c r="Z14" s="42">
        <f t="shared" si="6"/>
        <v>0</v>
      </c>
      <c r="AA14" s="42">
        <f t="shared" si="7"/>
        <v>3.7538798625114118E-14</v>
      </c>
      <c r="AB14" s="44">
        <f t="shared" si="8"/>
        <v>0</v>
      </c>
      <c r="AC14" s="44"/>
      <c r="AD14" s="44"/>
      <c r="AE14" s="45"/>
      <c r="AF14" s="47"/>
    </row>
    <row r="15" spans="1:33" ht="15" thickBot="1" x14ac:dyDescent="0.35">
      <c r="A15" s="51" t="s">
        <v>3</v>
      </c>
      <c r="B15" s="30">
        <v>2494</v>
      </c>
      <c r="C15" s="3"/>
      <c r="D15" s="4"/>
      <c r="E15" s="5"/>
      <c r="F15" s="6"/>
      <c r="G15" s="7"/>
      <c r="H15" s="3">
        <v>0</v>
      </c>
      <c r="I15" s="5"/>
      <c r="J15" s="5"/>
      <c r="K15" s="6">
        <v>0</v>
      </c>
      <c r="L15" s="6">
        <v>0</v>
      </c>
      <c r="M15" s="6">
        <v>0</v>
      </c>
      <c r="N15" s="6">
        <v>0</v>
      </c>
      <c r="O15" s="6">
        <v>0</v>
      </c>
      <c r="P15" s="48">
        <v>0</v>
      </c>
      <c r="Q15" s="48"/>
      <c r="R15" s="48"/>
      <c r="S15" s="49"/>
      <c r="T15" s="5">
        <f t="shared" si="2"/>
        <v>0</v>
      </c>
      <c r="U15" s="5"/>
      <c r="V15" s="5"/>
      <c r="W15" s="8">
        <f t="shared" si="3"/>
        <v>0</v>
      </c>
      <c r="X15" s="6">
        <f t="shared" si="4"/>
        <v>0</v>
      </c>
      <c r="Y15" s="6">
        <f t="shared" si="5"/>
        <v>0</v>
      </c>
      <c r="Z15" s="6">
        <f t="shared" si="6"/>
        <v>0</v>
      </c>
      <c r="AA15" s="6">
        <f t="shared" si="7"/>
        <v>0</v>
      </c>
      <c r="AB15" s="48">
        <f t="shared" si="8"/>
        <v>0</v>
      </c>
      <c r="AC15" s="48"/>
      <c r="AD15" s="48"/>
      <c r="AE15" s="49"/>
      <c r="AF15" s="9"/>
    </row>
    <row r="16" spans="1:33" ht="15" thickBot="1" x14ac:dyDescent="0.35">
      <c r="A16" s="51" t="s">
        <v>3</v>
      </c>
      <c r="B16" s="20">
        <v>2511</v>
      </c>
      <c r="C16" s="21">
        <f>'[1]Tr.Ex.'!N18</f>
        <v>1.8899999999999864</v>
      </c>
      <c r="D16" s="22">
        <f>'[1]Tr.Ex.'!F18-'[1]Tr.Ex.'!D18+0.15</f>
        <v>2.0399999999999863</v>
      </c>
      <c r="E16" s="23">
        <f>'[1]Tr.Ex.'!G18</f>
        <v>1.2</v>
      </c>
      <c r="F16" s="24">
        <f t="shared" si="0"/>
        <v>2.06</v>
      </c>
      <c r="G16" s="25">
        <f t="shared" si="1"/>
        <v>3.3312260000000005</v>
      </c>
      <c r="H16" s="21">
        <v>0.37</v>
      </c>
      <c r="I16" s="23"/>
      <c r="J16" s="23"/>
      <c r="K16" s="24">
        <v>0.42499999999999999</v>
      </c>
      <c r="L16" s="24">
        <v>0</v>
      </c>
      <c r="M16" s="24">
        <v>0.4</v>
      </c>
      <c r="N16" s="24">
        <v>0</v>
      </c>
      <c r="O16" s="24">
        <v>4.9999999999544298E-3</v>
      </c>
      <c r="P16" s="26">
        <v>0</v>
      </c>
      <c r="Q16" s="26"/>
      <c r="R16" s="26"/>
      <c r="S16" s="27"/>
      <c r="T16" s="23">
        <f t="shared" si="2"/>
        <v>1.2325536200000002</v>
      </c>
      <c r="U16" s="23"/>
      <c r="V16" s="23"/>
      <c r="W16" s="28">
        <f t="shared" si="3"/>
        <v>1.4157710500000003</v>
      </c>
      <c r="X16" s="24">
        <f t="shared" si="4"/>
        <v>0</v>
      </c>
      <c r="Y16" s="24">
        <f t="shared" si="5"/>
        <v>1.3324904000000002</v>
      </c>
      <c r="Z16" s="24">
        <f t="shared" si="6"/>
        <v>0</v>
      </c>
      <c r="AA16" s="24">
        <f t="shared" si="7"/>
        <v>1.6656129999848196E-2</v>
      </c>
      <c r="AB16" s="26">
        <f t="shared" si="8"/>
        <v>0</v>
      </c>
      <c r="AC16" s="26"/>
      <c r="AD16" s="26"/>
      <c r="AE16" s="27"/>
      <c r="AF16" s="29"/>
    </row>
    <row r="17" spans="1:32" ht="15" thickBot="1" x14ac:dyDescent="0.35">
      <c r="A17" s="51" t="s">
        <v>3</v>
      </c>
      <c r="B17" s="30">
        <v>2495</v>
      </c>
      <c r="C17" s="31"/>
      <c r="D17" s="32"/>
      <c r="E17" s="33"/>
      <c r="F17" s="34"/>
      <c r="G17" s="15"/>
      <c r="H17" s="31">
        <v>0</v>
      </c>
      <c r="I17" s="33"/>
      <c r="J17" s="33"/>
      <c r="K17" s="34">
        <v>0</v>
      </c>
      <c r="L17" s="34">
        <v>0</v>
      </c>
      <c r="M17" s="34">
        <v>0</v>
      </c>
      <c r="N17" s="34">
        <v>0</v>
      </c>
      <c r="O17" s="34"/>
      <c r="P17" s="35">
        <v>0</v>
      </c>
      <c r="Q17" s="35"/>
      <c r="R17" s="35"/>
      <c r="S17" s="36"/>
      <c r="T17" s="33">
        <f t="shared" si="2"/>
        <v>0</v>
      </c>
      <c r="U17" s="33"/>
      <c r="V17" s="33"/>
      <c r="W17" s="37">
        <f t="shared" si="3"/>
        <v>0</v>
      </c>
      <c r="X17" s="34">
        <f t="shared" si="4"/>
        <v>0</v>
      </c>
      <c r="Y17" s="34">
        <f t="shared" si="5"/>
        <v>0</v>
      </c>
      <c r="Z17" s="34">
        <f t="shared" si="6"/>
        <v>0</v>
      </c>
      <c r="AA17" s="34">
        <f t="shared" si="7"/>
        <v>0</v>
      </c>
      <c r="AB17" s="35">
        <f t="shared" si="8"/>
        <v>0</v>
      </c>
      <c r="AC17" s="35"/>
      <c r="AD17" s="35"/>
      <c r="AE17" s="36"/>
      <c r="AF17" s="38"/>
    </row>
    <row r="18" spans="1:32" ht="15" thickBot="1" x14ac:dyDescent="0.35">
      <c r="A18" s="51" t="s">
        <v>3</v>
      </c>
      <c r="B18" s="20">
        <v>2509</v>
      </c>
      <c r="C18" s="39">
        <f>'[1]Tr.Ex.'!N20</f>
        <v>1.5049999999999955</v>
      </c>
      <c r="D18" s="40">
        <f>'[1]Tr.Ex.'!F20-'[1]Tr.Ex.'!D20+0.15</f>
        <v>1.6549999999999954</v>
      </c>
      <c r="E18" s="41">
        <f>'[1]Tr.Ex.'!G20</f>
        <v>1.2</v>
      </c>
      <c r="F18" s="42">
        <f t="shared" si="0"/>
        <v>2.06</v>
      </c>
      <c r="G18" s="43">
        <f t="shared" si="1"/>
        <v>3.3312260000000005</v>
      </c>
      <c r="H18" s="39">
        <v>0.4</v>
      </c>
      <c r="I18" s="41"/>
      <c r="J18" s="41"/>
      <c r="K18" s="42">
        <v>0.6</v>
      </c>
      <c r="L18" s="42">
        <v>0</v>
      </c>
      <c r="M18" s="42">
        <v>0.34499999999999997</v>
      </c>
      <c r="N18" s="42">
        <v>0</v>
      </c>
      <c r="O18" s="42">
        <v>4.9999999999885691E-3</v>
      </c>
      <c r="P18" s="44">
        <v>0</v>
      </c>
      <c r="Q18" s="44"/>
      <c r="R18" s="44"/>
      <c r="S18" s="45"/>
      <c r="T18" s="41">
        <f t="shared" si="2"/>
        <v>1.3324904000000002</v>
      </c>
      <c r="U18" s="41"/>
      <c r="V18" s="41"/>
      <c r="W18" s="46">
        <f t="shared" si="3"/>
        <v>1.9987356000000003</v>
      </c>
      <c r="X18" s="42">
        <f t="shared" si="4"/>
        <v>0</v>
      </c>
      <c r="Y18" s="42">
        <f t="shared" si="5"/>
        <v>1.1492729700000002</v>
      </c>
      <c r="Z18" s="42">
        <f t="shared" si="6"/>
        <v>0</v>
      </c>
      <c r="AA18" s="42">
        <f t="shared" si="7"/>
        <v>1.6656129999961924E-2</v>
      </c>
      <c r="AB18" s="44">
        <f t="shared" si="8"/>
        <v>0</v>
      </c>
      <c r="AC18" s="44"/>
      <c r="AD18" s="44"/>
      <c r="AE18" s="45"/>
      <c r="AF18" s="47"/>
    </row>
    <row r="19" spans="1:32" ht="15" thickBot="1" x14ac:dyDescent="0.35">
      <c r="A19" s="51" t="s">
        <v>3</v>
      </c>
      <c r="B19" s="2" t="s">
        <v>8</v>
      </c>
      <c r="C19" s="3"/>
      <c r="D19" s="4"/>
      <c r="E19" s="5"/>
      <c r="F19" s="6"/>
      <c r="G19" s="7"/>
      <c r="H19" s="3">
        <v>0</v>
      </c>
      <c r="I19" s="5"/>
      <c r="J19" s="5"/>
      <c r="K19" s="6">
        <v>0</v>
      </c>
      <c r="L19" s="6">
        <v>0</v>
      </c>
      <c r="M19" s="6">
        <v>0</v>
      </c>
      <c r="N19" s="6">
        <v>0</v>
      </c>
      <c r="O19" s="6"/>
      <c r="P19" s="48">
        <v>0</v>
      </c>
      <c r="Q19" s="48"/>
      <c r="R19" s="48"/>
      <c r="S19" s="49"/>
      <c r="T19" s="5">
        <f t="shared" si="2"/>
        <v>0</v>
      </c>
      <c r="U19" s="5"/>
      <c r="V19" s="5"/>
      <c r="W19" s="8">
        <f t="shared" si="3"/>
        <v>0</v>
      </c>
      <c r="X19" s="6">
        <f t="shared" si="4"/>
        <v>0</v>
      </c>
      <c r="Y19" s="6">
        <f t="shared" si="5"/>
        <v>0</v>
      </c>
      <c r="Z19" s="6">
        <f t="shared" si="6"/>
        <v>0</v>
      </c>
      <c r="AA19" s="6">
        <f t="shared" si="7"/>
        <v>0</v>
      </c>
      <c r="AB19" s="48">
        <f t="shared" si="8"/>
        <v>0</v>
      </c>
      <c r="AC19" s="48"/>
      <c r="AD19" s="48"/>
      <c r="AE19" s="49"/>
      <c r="AF19" s="9"/>
    </row>
    <row r="20" spans="1:32" ht="15" thickBot="1" x14ac:dyDescent="0.35">
      <c r="A20" s="51" t="s">
        <v>3</v>
      </c>
      <c r="B20" s="10">
        <v>2503</v>
      </c>
      <c r="C20" s="11">
        <f>'[1]Tr.Ex.'!N22</f>
        <v>4.5600000000000023</v>
      </c>
      <c r="D20" s="12">
        <f>'[1]Tr.Ex.'!F22-'[1]Tr.Ex.'!D22+0.15</f>
        <v>4.7100000000000026</v>
      </c>
      <c r="E20" s="13">
        <f>'[1]Tr.Ex.'!G22</f>
        <v>1.5</v>
      </c>
      <c r="F20" s="14">
        <f t="shared" si="0"/>
        <v>2.6000000000000005</v>
      </c>
      <c r="G20" s="15">
        <f t="shared" si="1"/>
        <v>5.3066000000000022</v>
      </c>
      <c r="H20" s="11">
        <v>0.6</v>
      </c>
      <c r="I20" s="13"/>
      <c r="J20" s="13"/>
      <c r="K20" s="14">
        <v>0.4</v>
      </c>
      <c r="L20" s="14">
        <v>0</v>
      </c>
      <c r="M20" s="14">
        <v>0.5</v>
      </c>
      <c r="N20" s="14">
        <v>0</v>
      </c>
      <c r="O20" s="14">
        <v>0</v>
      </c>
      <c r="P20" s="16">
        <v>0.8700000000000272</v>
      </c>
      <c r="Q20" s="16"/>
      <c r="R20" s="16"/>
      <c r="S20" s="17"/>
      <c r="T20" s="13">
        <f t="shared" si="2"/>
        <v>3.1839600000000012</v>
      </c>
      <c r="U20" s="13"/>
      <c r="V20" s="13"/>
      <c r="W20" s="18">
        <f t="shared" si="3"/>
        <v>2.122640000000001</v>
      </c>
      <c r="X20" s="14">
        <f t="shared" si="4"/>
        <v>0</v>
      </c>
      <c r="Y20" s="14">
        <f t="shared" si="5"/>
        <v>2.6533000000000011</v>
      </c>
      <c r="Z20" s="14">
        <f t="shared" si="6"/>
        <v>0</v>
      </c>
      <c r="AA20" s="14">
        <f t="shared" si="7"/>
        <v>0</v>
      </c>
      <c r="AB20" s="16">
        <f t="shared" si="8"/>
        <v>4.616742000000146</v>
      </c>
      <c r="AC20" s="16"/>
      <c r="AD20" s="16"/>
      <c r="AE20" s="17"/>
      <c r="AF20" s="19"/>
    </row>
    <row r="21" spans="1:32" ht="15" thickBot="1" x14ac:dyDescent="0.35">
      <c r="A21" s="51" t="s">
        <v>3</v>
      </c>
      <c r="B21" s="10">
        <v>2500</v>
      </c>
      <c r="C21" s="11">
        <f>'[1]Tr.Ex.'!N23</f>
        <v>2.2200000000000273</v>
      </c>
      <c r="D21" s="12">
        <f>'[1]Tr.Ex.'!F23-'[1]Tr.Ex.'!D23+0.15</f>
        <v>2.3700000000000272</v>
      </c>
      <c r="E21" s="13">
        <f>'[1]Tr.Ex.'!G23</f>
        <v>1.5</v>
      </c>
      <c r="F21" s="14">
        <f t="shared" si="0"/>
        <v>2.6000000000000005</v>
      </c>
      <c r="G21" s="15">
        <f t="shared" si="1"/>
        <v>5.3066000000000022</v>
      </c>
      <c r="H21" s="11">
        <v>0.45</v>
      </c>
      <c r="I21" s="13"/>
      <c r="J21" s="13"/>
      <c r="K21" s="14">
        <v>0.3</v>
      </c>
      <c r="L21" s="14">
        <v>0</v>
      </c>
      <c r="M21" s="14">
        <v>0.45</v>
      </c>
      <c r="N21" s="14">
        <v>0</v>
      </c>
      <c r="O21" s="14">
        <v>0.3</v>
      </c>
      <c r="P21" s="16">
        <v>0.41999999999998172</v>
      </c>
      <c r="Q21" s="16"/>
      <c r="R21" s="16"/>
      <c r="S21" s="17"/>
      <c r="T21" s="13">
        <f t="shared" si="2"/>
        <v>2.387970000000001</v>
      </c>
      <c r="U21" s="13"/>
      <c r="V21" s="13"/>
      <c r="W21" s="18">
        <f t="shared" si="3"/>
        <v>1.5919800000000006</v>
      </c>
      <c r="X21" s="14">
        <f t="shared" si="4"/>
        <v>0</v>
      </c>
      <c r="Y21" s="14">
        <f t="shared" si="5"/>
        <v>2.387970000000001</v>
      </c>
      <c r="Z21" s="14">
        <f t="shared" si="6"/>
        <v>0</v>
      </c>
      <c r="AA21" s="14">
        <f t="shared" si="7"/>
        <v>1.5919800000000006</v>
      </c>
      <c r="AB21" s="16">
        <f t="shared" si="8"/>
        <v>2.2287719999999038</v>
      </c>
      <c r="AC21" s="16"/>
      <c r="AD21" s="16"/>
      <c r="AE21" s="17"/>
      <c r="AF21" s="19"/>
    </row>
    <row r="22" spans="1:32" ht="15" thickBot="1" x14ac:dyDescent="0.35">
      <c r="A22" s="51" t="s">
        <v>3</v>
      </c>
      <c r="B22" s="10">
        <v>2497</v>
      </c>
      <c r="C22" s="11">
        <f>'[1]Tr.Ex.'!N24</f>
        <v>1.7699999999999818</v>
      </c>
      <c r="D22" s="12">
        <f>'[1]Tr.Ex.'!F24-'[1]Tr.Ex.'!D24+0.15</f>
        <v>1.9199999999999817</v>
      </c>
      <c r="E22" s="13">
        <f>'[1]Tr.Ex.'!G24</f>
        <v>1.2</v>
      </c>
      <c r="F22" s="14">
        <f t="shared" si="0"/>
        <v>2.06</v>
      </c>
      <c r="G22" s="15">
        <f t="shared" si="1"/>
        <v>3.3312260000000005</v>
      </c>
      <c r="H22" s="11">
        <v>0.52</v>
      </c>
      <c r="I22" s="13"/>
      <c r="J22" s="13"/>
      <c r="K22" s="14">
        <v>0.2</v>
      </c>
      <c r="L22" s="14">
        <v>0</v>
      </c>
      <c r="M22" s="14">
        <v>0.5</v>
      </c>
      <c r="N22" s="14">
        <v>0</v>
      </c>
      <c r="O22" s="14">
        <v>0.28000000000000003</v>
      </c>
      <c r="P22" s="16">
        <v>0.32000000000001583</v>
      </c>
      <c r="Q22" s="16"/>
      <c r="R22" s="16"/>
      <c r="S22" s="17"/>
      <c r="T22" s="13">
        <f t="shared" si="2"/>
        <v>1.7322375200000002</v>
      </c>
      <c r="U22" s="13"/>
      <c r="V22" s="13"/>
      <c r="W22" s="18">
        <f t="shared" si="3"/>
        <v>0.66624520000000009</v>
      </c>
      <c r="X22" s="14">
        <f t="shared" si="4"/>
        <v>0</v>
      </c>
      <c r="Y22" s="14">
        <f t="shared" si="5"/>
        <v>1.6656130000000002</v>
      </c>
      <c r="Z22" s="14">
        <f t="shared" si="6"/>
        <v>0</v>
      </c>
      <c r="AA22" s="14">
        <f t="shared" si="7"/>
        <v>0.93274328000000017</v>
      </c>
      <c r="AB22" s="16">
        <f t="shared" si="8"/>
        <v>1.065992320000053</v>
      </c>
      <c r="AC22" s="16"/>
      <c r="AD22" s="16"/>
      <c r="AE22" s="17"/>
      <c r="AF22" s="19"/>
    </row>
    <row r="23" spans="1:32" ht="15" thickBot="1" x14ac:dyDescent="0.35">
      <c r="A23" s="51" t="s">
        <v>3</v>
      </c>
      <c r="B23" s="10">
        <v>2496</v>
      </c>
      <c r="C23" s="11">
        <f>'[1]Tr.Ex.'!N25</f>
        <v>1.6700000000000159</v>
      </c>
      <c r="D23" s="12">
        <f>'[1]Tr.Ex.'!F25-'[1]Tr.Ex.'!D25+0.15</f>
        <v>1.8200000000000158</v>
      </c>
      <c r="E23" s="13">
        <f>'[1]Tr.Ex.'!G25</f>
        <v>1.2</v>
      </c>
      <c r="F23" s="14">
        <f t="shared" si="0"/>
        <v>2.06</v>
      </c>
      <c r="G23" s="15">
        <f t="shared" si="1"/>
        <v>3.3312260000000005</v>
      </c>
      <c r="H23" s="11">
        <v>0.47</v>
      </c>
      <c r="I23" s="13"/>
      <c r="J23" s="13"/>
      <c r="K23" s="14">
        <v>0.3</v>
      </c>
      <c r="L23" s="14">
        <v>0</v>
      </c>
      <c r="M23" s="14">
        <v>0.5</v>
      </c>
      <c r="N23" s="14">
        <v>0</v>
      </c>
      <c r="O23" s="14">
        <v>0.22999999999999998</v>
      </c>
      <c r="P23" s="16">
        <v>0.32000000000001583</v>
      </c>
      <c r="Q23" s="16"/>
      <c r="R23" s="16"/>
      <c r="S23" s="17"/>
      <c r="T23" s="13">
        <f t="shared" si="2"/>
        <v>1.5656762200000001</v>
      </c>
      <c r="U23" s="13"/>
      <c r="V23" s="13"/>
      <c r="W23" s="18">
        <f t="shared" si="3"/>
        <v>0.99936780000000014</v>
      </c>
      <c r="X23" s="14">
        <f t="shared" si="4"/>
        <v>0</v>
      </c>
      <c r="Y23" s="14">
        <f t="shared" si="5"/>
        <v>1.6656130000000002</v>
      </c>
      <c r="Z23" s="14">
        <f t="shared" si="6"/>
        <v>0</v>
      </c>
      <c r="AA23" s="14">
        <f t="shared" si="7"/>
        <v>0.76618198000000004</v>
      </c>
      <c r="AB23" s="16">
        <f t="shared" si="8"/>
        <v>1.065992320000053</v>
      </c>
      <c r="AC23" s="16"/>
      <c r="AD23" s="16"/>
      <c r="AE23" s="17"/>
      <c r="AF23" s="19"/>
    </row>
    <row r="24" spans="1:32" ht="15" thickBot="1" x14ac:dyDescent="0.35">
      <c r="A24" s="51" t="s">
        <v>3</v>
      </c>
      <c r="B24" s="10">
        <v>2507</v>
      </c>
      <c r="C24" s="11">
        <f>'[1]Tr.Ex.'!N26</f>
        <v>1.6700000000000159</v>
      </c>
      <c r="D24" s="12">
        <f>'[1]Tr.Ex.'!F26-'[1]Tr.Ex.'!D26+0.15</f>
        <v>1.8200000000000158</v>
      </c>
      <c r="E24" s="13">
        <f>'[1]Tr.Ex.'!G26</f>
        <v>1.2</v>
      </c>
      <c r="F24" s="14">
        <f t="shared" si="0"/>
        <v>2.06</v>
      </c>
      <c r="G24" s="15">
        <f t="shared" si="1"/>
        <v>3.3312260000000005</v>
      </c>
      <c r="H24" s="11">
        <v>0.71</v>
      </c>
      <c r="I24" s="13"/>
      <c r="J24" s="13"/>
      <c r="K24" s="14">
        <v>0.4</v>
      </c>
      <c r="L24" s="14">
        <v>0</v>
      </c>
      <c r="M24" s="14">
        <v>0.3</v>
      </c>
      <c r="N24" s="14">
        <v>0</v>
      </c>
      <c r="O24" s="14">
        <v>4.9999999999862932E-3</v>
      </c>
      <c r="P24" s="16">
        <v>0</v>
      </c>
      <c r="Q24" s="16"/>
      <c r="R24" s="16"/>
      <c r="S24" s="17"/>
      <c r="T24" s="13">
        <f t="shared" si="2"/>
        <v>2.3651704600000003</v>
      </c>
      <c r="U24" s="13"/>
      <c r="V24" s="13"/>
      <c r="W24" s="18">
        <f t="shared" si="3"/>
        <v>1.3324904000000002</v>
      </c>
      <c r="X24" s="14">
        <f t="shared" si="4"/>
        <v>0</v>
      </c>
      <c r="Y24" s="14">
        <f t="shared" si="5"/>
        <v>0.99936780000000014</v>
      </c>
      <c r="Z24" s="14">
        <f t="shared" si="6"/>
        <v>0</v>
      </c>
      <c r="AA24" s="14">
        <f t="shared" si="7"/>
        <v>1.665612999995434E-2</v>
      </c>
      <c r="AB24" s="16">
        <f t="shared" si="8"/>
        <v>0</v>
      </c>
      <c r="AC24" s="16"/>
      <c r="AD24" s="16"/>
      <c r="AE24" s="17"/>
      <c r="AF24" s="19"/>
    </row>
    <row r="25" spans="1:32" ht="15" thickBot="1" x14ac:dyDescent="0.35">
      <c r="A25" s="51" t="s">
        <v>3</v>
      </c>
      <c r="B25" s="20" t="s">
        <v>9</v>
      </c>
      <c r="C25" s="21">
        <f>'[1]Tr.Ex.'!N27</f>
        <v>1.2649999999999864</v>
      </c>
      <c r="D25" s="22">
        <f>'[1]Tr.Ex.'!F27-'[1]Tr.Ex.'!D27+0.15</f>
        <v>1.4149999999999863</v>
      </c>
      <c r="E25" s="23">
        <f>'[1]Tr.Ex.'!G27</f>
        <v>1.2</v>
      </c>
      <c r="F25" s="24">
        <f t="shared" si="0"/>
        <v>2.06</v>
      </c>
      <c r="G25" s="25">
        <f t="shared" si="1"/>
        <v>3.3312260000000005</v>
      </c>
      <c r="H25" s="21">
        <v>0.57999999999999996</v>
      </c>
      <c r="I25" s="23"/>
      <c r="J25" s="23"/>
      <c r="K25" s="24">
        <v>0.5</v>
      </c>
      <c r="L25" s="24">
        <v>0</v>
      </c>
      <c r="M25" s="24">
        <v>0.2</v>
      </c>
      <c r="N25" s="24">
        <v>0</v>
      </c>
      <c r="O25" s="24">
        <v>0.17000000000001131</v>
      </c>
      <c r="P25" s="26">
        <v>0</v>
      </c>
      <c r="Q25" s="26"/>
      <c r="R25" s="26"/>
      <c r="S25" s="27"/>
      <c r="T25" s="23">
        <f t="shared" si="2"/>
        <v>1.9321110800000001</v>
      </c>
      <c r="U25" s="23"/>
      <c r="V25" s="23"/>
      <c r="W25" s="28">
        <f t="shared" si="3"/>
        <v>1.6656130000000002</v>
      </c>
      <c r="X25" s="24">
        <f t="shared" si="4"/>
        <v>0</v>
      </c>
      <c r="Y25" s="24">
        <f t="shared" si="5"/>
        <v>0.66624520000000009</v>
      </c>
      <c r="Z25" s="24">
        <f t="shared" si="6"/>
        <v>0</v>
      </c>
      <c r="AA25" s="24">
        <f t="shared" si="7"/>
        <v>0.56630842000003778</v>
      </c>
      <c r="AB25" s="26">
        <f t="shared" si="8"/>
        <v>0</v>
      </c>
      <c r="AC25" s="26"/>
      <c r="AD25" s="26"/>
      <c r="AE25" s="27"/>
      <c r="AF25" s="29"/>
    </row>
    <row r="26" spans="1:32" ht="15" thickBot="1" x14ac:dyDescent="0.35">
      <c r="A26" s="51" t="s">
        <v>3</v>
      </c>
      <c r="B26" s="30">
        <v>2497</v>
      </c>
      <c r="C26" s="31"/>
      <c r="D26" s="32"/>
      <c r="E26" s="33"/>
      <c r="F26" s="34"/>
      <c r="G26" s="15"/>
      <c r="H26" s="31">
        <v>0</v>
      </c>
      <c r="I26" s="33"/>
      <c r="J26" s="33"/>
      <c r="K26" s="34">
        <v>0</v>
      </c>
      <c r="L26" s="34">
        <v>0</v>
      </c>
      <c r="M26" s="34">
        <v>0</v>
      </c>
      <c r="N26" s="34">
        <v>0</v>
      </c>
      <c r="O26" s="34"/>
      <c r="P26" s="35">
        <v>0</v>
      </c>
      <c r="Q26" s="35"/>
      <c r="R26" s="35"/>
      <c r="S26" s="36"/>
      <c r="T26" s="33">
        <f t="shared" si="2"/>
        <v>0</v>
      </c>
      <c r="U26" s="33"/>
      <c r="V26" s="33"/>
      <c r="W26" s="37">
        <f t="shared" si="3"/>
        <v>0</v>
      </c>
      <c r="X26" s="34">
        <f t="shared" si="4"/>
        <v>0</v>
      </c>
      <c r="Y26" s="34">
        <f t="shared" si="5"/>
        <v>0</v>
      </c>
      <c r="Z26" s="34">
        <f t="shared" si="6"/>
        <v>0</v>
      </c>
      <c r="AA26" s="34">
        <f t="shared" si="7"/>
        <v>0</v>
      </c>
      <c r="AB26" s="35">
        <f t="shared" si="8"/>
        <v>0</v>
      </c>
      <c r="AC26" s="35"/>
      <c r="AD26" s="35"/>
      <c r="AE26" s="36"/>
      <c r="AF26" s="38"/>
    </row>
    <row r="27" spans="1:32" ht="15" thickBot="1" x14ac:dyDescent="0.35">
      <c r="A27" s="51" t="s">
        <v>3</v>
      </c>
      <c r="B27" s="10">
        <v>2498</v>
      </c>
      <c r="C27" s="11">
        <f>'[1]Tr.Ex.'!N29</f>
        <v>1.6700000000000159</v>
      </c>
      <c r="D27" s="12">
        <f>'[1]Tr.Ex.'!F29-'[1]Tr.Ex.'!D29+0.15</f>
        <v>1.8200000000000158</v>
      </c>
      <c r="E27" s="13">
        <f>'[1]Tr.Ex.'!G29</f>
        <v>1.2</v>
      </c>
      <c r="F27" s="14">
        <f t="shared" ref="F27:F37" si="9">E27+IF(E27=1.2,0.23,0.35)+IF(E27=1.2,0.23,0.35)+0.2+0.2</f>
        <v>2.06</v>
      </c>
      <c r="G27" s="15">
        <f t="shared" ref="G27:G37" si="10">(3.14/4)*F27*F27</f>
        <v>3.3312260000000005</v>
      </c>
      <c r="H27" s="11">
        <v>0.54</v>
      </c>
      <c r="I27" s="13"/>
      <c r="J27" s="13"/>
      <c r="K27" s="14">
        <v>0.40500000000000003</v>
      </c>
      <c r="L27" s="14">
        <v>0</v>
      </c>
      <c r="M27" s="14">
        <v>0.4</v>
      </c>
      <c r="N27" s="14">
        <v>0</v>
      </c>
      <c r="O27" s="14">
        <v>4.9999999999884581E-3</v>
      </c>
      <c r="P27" s="16">
        <v>0</v>
      </c>
      <c r="Q27" s="16"/>
      <c r="R27" s="16"/>
      <c r="S27" s="17"/>
      <c r="T27" s="13">
        <f t="shared" si="2"/>
        <v>1.7988620400000004</v>
      </c>
      <c r="U27" s="13"/>
      <c r="V27" s="13"/>
      <c r="W27" s="18">
        <f t="shared" si="3"/>
        <v>1.3491465300000003</v>
      </c>
      <c r="X27" s="14">
        <f t="shared" si="4"/>
        <v>0</v>
      </c>
      <c r="Y27" s="14">
        <f t="shared" si="5"/>
        <v>1.3324904000000002</v>
      </c>
      <c r="Z27" s="14">
        <f t="shared" si="6"/>
        <v>0</v>
      </c>
      <c r="AA27" s="14">
        <f t="shared" si="7"/>
        <v>1.6656129999961553E-2</v>
      </c>
      <c r="AB27" s="16">
        <f t="shared" si="8"/>
        <v>0</v>
      </c>
      <c r="AC27" s="16"/>
      <c r="AD27" s="16"/>
      <c r="AE27" s="17"/>
      <c r="AF27" s="19"/>
    </row>
    <row r="28" spans="1:32" ht="15" thickBot="1" x14ac:dyDescent="0.35">
      <c r="A28" s="51" t="s">
        <v>3</v>
      </c>
      <c r="B28" s="20">
        <v>2499</v>
      </c>
      <c r="C28" s="39">
        <f>'[1]Tr.Ex.'!N30</f>
        <v>1.1999999999999886</v>
      </c>
      <c r="D28" s="40">
        <f>'[1]Tr.Ex.'!F30-'[1]Tr.Ex.'!D30+0.15</f>
        <v>1.3499999999999885</v>
      </c>
      <c r="E28" s="41">
        <f>'[1]Tr.Ex.'!G30</f>
        <v>1.2</v>
      </c>
      <c r="F28" s="42">
        <f t="shared" si="9"/>
        <v>2.06</v>
      </c>
      <c r="G28" s="43">
        <f t="shared" si="10"/>
        <v>3.3312260000000005</v>
      </c>
      <c r="H28" s="39">
        <v>0.32</v>
      </c>
      <c r="I28" s="41"/>
      <c r="J28" s="41"/>
      <c r="K28" s="42">
        <v>0.6</v>
      </c>
      <c r="L28" s="42">
        <v>0</v>
      </c>
      <c r="M28" s="42">
        <v>0.2</v>
      </c>
      <c r="N28" s="42">
        <v>0</v>
      </c>
      <c r="O28" s="42">
        <v>7.9999999999954385E-2</v>
      </c>
      <c r="P28" s="44">
        <v>0</v>
      </c>
      <c r="Q28" s="44"/>
      <c r="R28" s="44"/>
      <c r="S28" s="45"/>
      <c r="T28" s="41">
        <f t="shared" si="2"/>
        <v>1.0659923200000001</v>
      </c>
      <c r="U28" s="41"/>
      <c r="V28" s="41"/>
      <c r="W28" s="46">
        <f t="shared" si="3"/>
        <v>1.9987356000000003</v>
      </c>
      <c r="X28" s="42">
        <f t="shared" si="4"/>
        <v>0</v>
      </c>
      <c r="Y28" s="42">
        <f t="shared" si="5"/>
        <v>0.66624520000000009</v>
      </c>
      <c r="Z28" s="42">
        <f t="shared" si="6"/>
        <v>0</v>
      </c>
      <c r="AA28" s="42">
        <f t="shared" si="7"/>
        <v>0.26649807999984809</v>
      </c>
      <c r="AB28" s="44">
        <f t="shared" si="8"/>
        <v>0</v>
      </c>
      <c r="AC28" s="44"/>
      <c r="AD28" s="44"/>
      <c r="AE28" s="45"/>
      <c r="AF28" s="47"/>
    </row>
    <row r="29" spans="1:32" ht="15" thickBot="1" x14ac:dyDescent="0.35">
      <c r="A29" s="51" t="s">
        <v>3</v>
      </c>
      <c r="B29" s="30">
        <v>2500</v>
      </c>
      <c r="C29" s="3"/>
      <c r="D29" s="4"/>
      <c r="E29" s="5"/>
      <c r="F29" s="6"/>
      <c r="G29" s="7"/>
      <c r="H29" s="3">
        <v>0</v>
      </c>
      <c r="I29" s="5"/>
      <c r="J29" s="5"/>
      <c r="K29" s="6">
        <v>0</v>
      </c>
      <c r="L29" s="6">
        <v>0</v>
      </c>
      <c r="M29" s="6">
        <v>0</v>
      </c>
      <c r="N29" s="6">
        <v>0</v>
      </c>
      <c r="O29" s="6"/>
      <c r="P29" s="48">
        <v>0</v>
      </c>
      <c r="Q29" s="48"/>
      <c r="R29" s="48"/>
      <c r="S29" s="49"/>
      <c r="T29" s="5">
        <f t="shared" si="2"/>
        <v>0</v>
      </c>
      <c r="U29" s="5"/>
      <c r="V29" s="5"/>
      <c r="W29" s="8">
        <f t="shared" si="3"/>
        <v>0</v>
      </c>
      <c r="X29" s="6">
        <f t="shared" si="4"/>
        <v>0</v>
      </c>
      <c r="Y29" s="6">
        <f t="shared" si="5"/>
        <v>0</v>
      </c>
      <c r="Z29" s="6">
        <f t="shared" si="6"/>
        <v>0</v>
      </c>
      <c r="AA29" s="6">
        <f t="shared" si="7"/>
        <v>0</v>
      </c>
      <c r="AB29" s="48">
        <f t="shared" si="8"/>
        <v>0</v>
      </c>
      <c r="AC29" s="48"/>
      <c r="AD29" s="48"/>
      <c r="AE29" s="49"/>
      <c r="AF29" s="9"/>
    </row>
    <row r="30" spans="1:32" ht="15" thickBot="1" x14ac:dyDescent="0.35">
      <c r="A30" s="51" t="s">
        <v>3</v>
      </c>
      <c r="B30" s="10">
        <v>2501</v>
      </c>
      <c r="C30" s="11">
        <f>'[1]Tr.Ex.'!N32</f>
        <v>1.7699999999999818</v>
      </c>
      <c r="D30" s="12">
        <f>'[1]Tr.Ex.'!F32-'[1]Tr.Ex.'!D32+0.15</f>
        <v>1.9199999999999817</v>
      </c>
      <c r="E30" s="13">
        <f>'[1]Tr.Ex.'!G32</f>
        <v>1.2</v>
      </c>
      <c r="F30" s="14">
        <f t="shared" si="9"/>
        <v>2.06</v>
      </c>
      <c r="G30" s="15">
        <f t="shared" si="10"/>
        <v>3.3312260000000005</v>
      </c>
      <c r="H30" s="11">
        <v>0.64500000000000002</v>
      </c>
      <c r="I30" s="13"/>
      <c r="J30" s="13"/>
      <c r="K30" s="14">
        <v>0.45</v>
      </c>
      <c r="L30" s="14">
        <v>0</v>
      </c>
      <c r="M30" s="14">
        <v>0.4</v>
      </c>
      <c r="N30" s="14">
        <v>0</v>
      </c>
      <c r="O30" s="14">
        <v>4.9999999999657541E-3</v>
      </c>
      <c r="P30" s="16">
        <v>0</v>
      </c>
      <c r="Q30" s="16"/>
      <c r="R30" s="16"/>
      <c r="S30" s="17"/>
      <c r="T30" s="13">
        <f t="shared" si="2"/>
        <v>2.1486407700000005</v>
      </c>
      <c r="U30" s="13"/>
      <c r="V30" s="13"/>
      <c r="W30" s="18">
        <f t="shared" si="3"/>
        <v>1.4990517000000003</v>
      </c>
      <c r="X30" s="14">
        <f t="shared" si="4"/>
        <v>0</v>
      </c>
      <c r="Y30" s="14">
        <f t="shared" si="5"/>
        <v>1.3324904000000002</v>
      </c>
      <c r="Z30" s="14">
        <f t="shared" si="6"/>
        <v>0</v>
      </c>
      <c r="AA30" s="14">
        <f t="shared" si="7"/>
        <v>1.6656129999885923E-2</v>
      </c>
      <c r="AB30" s="16">
        <f t="shared" si="8"/>
        <v>0</v>
      </c>
      <c r="AC30" s="16"/>
      <c r="AD30" s="16"/>
      <c r="AE30" s="17"/>
      <c r="AF30" s="19"/>
    </row>
    <row r="31" spans="1:32" ht="15" thickBot="1" x14ac:dyDescent="0.35">
      <c r="A31" s="51" t="s">
        <v>3</v>
      </c>
      <c r="B31" s="20">
        <v>2502</v>
      </c>
      <c r="C31" s="21">
        <f>'[1]Tr.Ex.'!N33</f>
        <v>1.3499999999999659</v>
      </c>
      <c r="D31" s="22">
        <f>'[1]Tr.Ex.'!F33-'[1]Tr.Ex.'!D33+0.15</f>
        <v>1.4999999999999658</v>
      </c>
      <c r="E31" s="23">
        <f>'[1]Tr.Ex.'!G33</f>
        <v>1.2</v>
      </c>
      <c r="F31" s="24">
        <f t="shared" si="9"/>
        <v>2.06</v>
      </c>
      <c r="G31" s="25">
        <f t="shared" si="10"/>
        <v>3.3312260000000005</v>
      </c>
      <c r="H31" s="21">
        <v>0.4</v>
      </c>
      <c r="I31" s="23"/>
      <c r="J31" s="23"/>
      <c r="K31" s="24">
        <v>0.5</v>
      </c>
      <c r="L31" s="24">
        <v>0</v>
      </c>
      <c r="M31" s="24">
        <v>0.3</v>
      </c>
      <c r="N31" s="24">
        <v>0</v>
      </c>
      <c r="O31" s="24">
        <v>1.1268763699945339E-14</v>
      </c>
      <c r="P31" s="26">
        <v>0</v>
      </c>
      <c r="Q31" s="26"/>
      <c r="R31" s="26"/>
      <c r="S31" s="27"/>
      <c r="T31" s="23">
        <f t="shared" si="2"/>
        <v>1.3324904000000002</v>
      </c>
      <c r="U31" s="23"/>
      <c r="V31" s="23"/>
      <c r="W31" s="28">
        <f t="shared" si="3"/>
        <v>1.6656130000000002</v>
      </c>
      <c r="X31" s="24">
        <f t="shared" si="4"/>
        <v>0</v>
      </c>
      <c r="Y31" s="24">
        <f t="shared" si="5"/>
        <v>0.99936780000000014</v>
      </c>
      <c r="Z31" s="24">
        <f t="shared" si="6"/>
        <v>0</v>
      </c>
      <c r="AA31" s="24">
        <f t="shared" si="7"/>
        <v>3.7538798625114118E-14</v>
      </c>
      <c r="AB31" s="26">
        <f t="shared" si="8"/>
        <v>0</v>
      </c>
      <c r="AC31" s="26"/>
      <c r="AD31" s="26"/>
      <c r="AE31" s="27"/>
      <c r="AF31" s="29"/>
    </row>
    <row r="32" spans="1:32" ht="15" thickBot="1" x14ac:dyDescent="0.35">
      <c r="A32" s="51" t="s">
        <v>3</v>
      </c>
      <c r="B32" s="30">
        <v>2503</v>
      </c>
      <c r="C32" s="31"/>
      <c r="D32" s="32"/>
      <c r="E32" s="33"/>
      <c r="F32" s="34"/>
      <c r="G32" s="15"/>
      <c r="H32" s="31">
        <v>0</v>
      </c>
      <c r="I32" s="33"/>
      <c r="J32" s="33"/>
      <c r="K32" s="34">
        <v>0</v>
      </c>
      <c r="L32" s="34">
        <v>0</v>
      </c>
      <c r="M32" s="34">
        <v>0</v>
      </c>
      <c r="N32" s="34">
        <v>0</v>
      </c>
      <c r="O32" s="34"/>
      <c r="P32" s="35">
        <v>0</v>
      </c>
      <c r="Q32" s="35"/>
      <c r="R32" s="35"/>
      <c r="S32" s="36"/>
      <c r="T32" s="33">
        <f t="shared" si="2"/>
        <v>0</v>
      </c>
      <c r="U32" s="33"/>
      <c r="V32" s="33"/>
      <c r="W32" s="37">
        <f t="shared" si="3"/>
        <v>0</v>
      </c>
      <c r="X32" s="34">
        <f t="shared" si="4"/>
        <v>0</v>
      </c>
      <c r="Y32" s="34">
        <f t="shared" si="5"/>
        <v>0</v>
      </c>
      <c r="Z32" s="34">
        <f t="shared" si="6"/>
        <v>0</v>
      </c>
      <c r="AA32" s="34">
        <f t="shared" si="7"/>
        <v>0</v>
      </c>
      <c r="AB32" s="35">
        <f t="shared" si="8"/>
        <v>0</v>
      </c>
      <c r="AC32" s="35"/>
      <c r="AD32" s="35"/>
      <c r="AE32" s="36"/>
      <c r="AF32" s="38"/>
    </row>
    <row r="33" spans="1:32" ht="15" thickBot="1" x14ac:dyDescent="0.35">
      <c r="A33" s="51" t="s">
        <v>3</v>
      </c>
      <c r="B33" s="10">
        <v>2506</v>
      </c>
      <c r="C33" s="11">
        <f>'[1]Tr.Ex.'!N35</f>
        <v>2.2200000000000273</v>
      </c>
      <c r="D33" s="12">
        <f>'[1]Tr.Ex.'!F35-'[1]Tr.Ex.'!D35+0.15</f>
        <v>2.3700000000000272</v>
      </c>
      <c r="E33" s="13">
        <f>'[1]Tr.Ex.'!G35</f>
        <v>1.5</v>
      </c>
      <c r="F33" s="14">
        <f t="shared" si="9"/>
        <v>2.6000000000000005</v>
      </c>
      <c r="G33" s="15">
        <f t="shared" si="10"/>
        <v>5.3066000000000022</v>
      </c>
      <c r="H33" s="11">
        <v>0.63</v>
      </c>
      <c r="I33" s="13"/>
      <c r="J33" s="13"/>
      <c r="K33" s="14">
        <v>0.4</v>
      </c>
      <c r="L33" s="14">
        <v>0</v>
      </c>
      <c r="M33" s="14">
        <v>0.25</v>
      </c>
      <c r="N33" s="14">
        <v>0</v>
      </c>
      <c r="O33" s="14">
        <v>0.21999999999999997</v>
      </c>
      <c r="P33" s="16">
        <v>0.39500000000000446</v>
      </c>
      <c r="Q33" s="16"/>
      <c r="R33" s="16"/>
      <c r="S33" s="17"/>
      <c r="T33" s="13">
        <f t="shared" si="2"/>
        <v>3.3431580000000016</v>
      </c>
      <c r="U33" s="13"/>
      <c r="V33" s="13"/>
      <c r="W33" s="18">
        <f t="shared" si="3"/>
        <v>2.122640000000001</v>
      </c>
      <c r="X33" s="14">
        <f t="shared" si="4"/>
        <v>0</v>
      </c>
      <c r="Y33" s="14">
        <f t="shared" si="5"/>
        <v>1.3266500000000006</v>
      </c>
      <c r="Z33" s="14">
        <f t="shared" si="6"/>
        <v>0</v>
      </c>
      <c r="AA33" s="14">
        <f t="shared" si="7"/>
        <v>1.1674520000000004</v>
      </c>
      <c r="AB33" s="16">
        <f t="shared" si="8"/>
        <v>2.0961070000000244</v>
      </c>
      <c r="AC33" s="16"/>
      <c r="AD33" s="16"/>
      <c r="AE33" s="17"/>
      <c r="AF33" s="19"/>
    </row>
    <row r="34" spans="1:32" ht="15" thickBot="1" x14ac:dyDescent="0.35">
      <c r="A34" s="51" t="s">
        <v>3</v>
      </c>
      <c r="B34" s="20" t="s">
        <v>10</v>
      </c>
      <c r="C34" s="39">
        <f>'[1]Tr.Ex.'!N36</f>
        <v>1.7450000000000045</v>
      </c>
      <c r="D34" s="40">
        <f>'[1]Tr.Ex.'!F36-'[1]Tr.Ex.'!D36+0.15</f>
        <v>1.8950000000000045</v>
      </c>
      <c r="E34" s="41">
        <f>'[1]Tr.Ex.'!G36</f>
        <v>1.2</v>
      </c>
      <c r="F34" s="42">
        <f t="shared" si="9"/>
        <v>2.06</v>
      </c>
      <c r="G34" s="43">
        <f t="shared" si="10"/>
        <v>3.3312260000000005</v>
      </c>
      <c r="H34" s="39">
        <v>0.51</v>
      </c>
      <c r="I34" s="41"/>
      <c r="J34" s="41"/>
      <c r="K34" s="42">
        <v>0.35</v>
      </c>
      <c r="L34" s="42">
        <v>0</v>
      </c>
      <c r="M34" s="42">
        <v>0.4</v>
      </c>
      <c r="N34" s="42">
        <v>0</v>
      </c>
      <c r="O34" s="42">
        <v>7.0000000000006724E-2</v>
      </c>
      <c r="P34" s="44">
        <v>0</v>
      </c>
      <c r="Q34" s="44"/>
      <c r="R34" s="44"/>
      <c r="S34" s="45"/>
      <c r="T34" s="41">
        <f t="shared" si="2"/>
        <v>1.6989252600000002</v>
      </c>
      <c r="U34" s="41"/>
      <c r="V34" s="41"/>
      <c r="W34" s="46">
        <f t="shared" si="3"/>
        <v>1.1659291000000001</v>
      </c>
      <c r="X34" s="42">
        <f t="shared" si="4"/>
        <v>0</v>
      </c>
      <c r="Y34" s="42">
        <f t="shared" si="5"/>
        <v>1.3324904000000002</v>
      </c>
      <c r="Z34" s="42">
        <f t="shared" si="6"/>
        <v>0</v>
      </c>
      <c r="AA34" s="42">
        <f t="shared" si="7"/>
        <v>0.23318582000002244</v>
      </c>
      <c r="AB34" s="44">
        <f t="shared" si="8"/>
        <v>0</v>
      </c>
      <c r="AC34" s="44"/>
      <c r="AD34" s="44"/>
      <c r="AE34" s="45"/>
      <c r="AF34" s="47"/>
    </row>
    <row r="35" spans="1:32" ht="15" thickBot="1" x14ac:dyDescent="0.35">
      <c r="A35" s="51" t="s">
        <v>3</v>
      </c>
      <c r="B35" s="30">
        <v>2506</v>
      </c>
      <c r="C35" s="3"/>
      <c r="D35" s="4"/>
      <c r="E35" s="5"/>
      <c r="F35" s="6"/>
      <c r="G35" s="7"/>
      <c r="H35" s="3">
        <v>0</v>
      </c>
      <c r="I35" s="5"/>
      <c r="J35" s="5"/>
      <c r="K35" s="6">
        <v>0</v>
      </c>
      <c r="L35" s="6">
        <v>0</v>
      </c>
      <c r="M35" s="6">
        <v>0</v>
      </c>
      <c r="N35" s="6">
        <v>0</v>
      </c>
      <c r="O35" s="6"/>
      <c r="P35" s="48">
        <v>0</v>
      </c>
      <c r="Q35" s="48"/>
      <c r="R35" s="48"/>
      <c r="S35" s="49"/>
      <c r="T35" s="5">
        <f t="shared" si="2"/>
        <v>0</v>
      </c>
      <c r="U35" s="5"/>
      <c r="V35" s="5"/>
      <c r="W35" s="8">
        <f t="shared" si="3"/>
        <v>0</v>
      </c>
      <c r="X35" s="6">
        <f t="shared" si="4"/>
        <v>0</v>
      </c>
      <c r="Y35" s="6">
        <f t="shared" si="5"/>
        <v>0</v>
      </c>
      <c r="Z35" s="6">
        <f t="shared" si="6"/>
        <v>0</v>
      </c>
      <c r="AA35" s="6">
        <f t="shared" si="7"/>
        <v>0</v>
      </c>
      <c r="AB35" s="48">
        <f t="shared" si="8"/>
        <v>0</v>
      </c>
      <c r="AC35" s="48"/>
      <c r="AD35" s="48"/>
      <c r="AE35" s="49"/>
      <c r="AF35" s="9"/>
    </row>
    <row r="36" spans="1:32" ht="15" thickBot="1" x14ac:dyDescent="0.35">
      <c r="A36" s="51" t="s">
        <v>3</v>
      </c>
      <c r="B36" s="10" t="s">
        <v>11</v>
      </c>
      <c r="C36" s="11">
        <f>'[1]Tr.Ex.'!N38</f>
        <v>1.7450000000000045</v>
      </c>
      <c r="D36" s="12">
        <f>'[1]Tr.Ex.'!F38-'[1]Tr.Ex.'!D38+0.15</f>
        <v>1.8950000000000045</v>
      </c>
      <c r="E36" s="13">
        <f>'[1]Tr.Ex.'!G38</f>
        <v>1.2</v>
      </c>
      <c r="F36" s="14">
        <f t="shared" si="9"/>
        <v>2.06</v>
      </c>
      <c r="G36" s="15">
        <f t="shared" si="10"/>
        <v>3.3312260000000005</v>
      </c>
      <c r="H36" s="11">
        <v>0.48499999999999999</v>
      </c>
      <c r="I36" s="13"/>
      <c r="J36" s="13"/>
      <c r="K36" s="14">
        <v>0.3</v>
      </c>
      <c r="L36" s="14">
        <v>0</v>
      </c>
      <c r="M36" s="14">
        <v>0.45</v>
      </c>
      <c r="N36" s="14">
        <v>0</v>
      </c>
      <c r="O36" s="14">
        <v>4.9999999999749134E-3</v>
      </c>
      <c r="P36" s="16">
        <v>0</v>
      </c>
      <c r="Q36" s="16"/>
      <c r="R36" s="16"/>
      <c r="S36" s="17"/>
      <c r="T36" s="13">
        <f t="shared" si="2"/>
        <v>1.6156446100000001</v>
      </c>
      <c r="U36" s="13"/>
      <c r="V36" s="13"/>
      <c r="W36" s="18">
        <f t="shared" si="3"/>
        <v>0.99936780000000014</v>
      </c>
      <c r="X36" s="14">
        <f t="shared" si="4"/>
        <v>0</v>
      </c>
      <c r="Y36" s="14">
        <f t="shared" si="5"/>
        <v>1.4990517000000003</v>
      </c>
      <c r="Z36" s="14">
        <f t="shared" si="6"/>
        <v>0</v>
      </c>
      <c r="AA36" s="14">
        <f t="shared" si="7"/>
        <v>1.6656129999916433E-2</v>
      </c>
      <c r="AB36" s="16">
        <f t="shared" si="8"/>
        <v>0</v>
      </c>
      <c r="AC36" s="16"/>
      <c r="AD36" s="16"/>
      <c r="AE36" s="17"/>
      <c r="AF36" s="19"/>
    </row>
    <row r="37" spans="1:32" ht="15" thickBot="1" x14ac:dyDescent="0.35">
      <c r="A37" s="51" t="s">
        <v>3</v>
      </c>
      <c r="B37" s="20" t="s">
        <v>12</v>
      </c>
      <c r="C37" s="21">
        <f>'[1]Tr.Ex.'!N39</f>
        <v>1.089999999999975</v>
      </c>
      <c r="D37" s="22">
        <f>'[1]Tr.Ex.'!F39-'[1]Tr.Ex.'!D39+0.15</f>
        <v>1.2399999999999749</v>
      </c>
      <c r="E37" s="23">
        <f>'[1]Tr.Ex.'!G39</f>
        <v>1.2</v>
      </c>
      <c r="F37" s="24">
        <f t="shared" si="9"/>
        <v>2.06</v>
      </c>
      <c r="G37" s="25">
        <f t="shared" si="10"/>
        <v>3.3312260000000005</v>
      </c>
      <c r="H37" s="21">
        <v>0.32</v>
      </c>
      <c r="I37" s="23"/>
      <c r="J37" s="23"/>
      <c r="K37" s="24">
        <v>0.5</v>
      </c>
      <c r="L37" s="24">
        <v>0</v>
      </c>
      <c r="M37" s="24">
        <v>0.25</v>
      </c>
      <c r="N37" s="24">
        <v>0</v>
      </c>
      <c r="O37" s="24">
        <v>0.13000000000001122</v>
      </c>
      <c r="P37" s="26">
        <v>0</v>
      </c>
      <c r="Q37" s="26"/>
      <c r="R37" s="26"/>
      <c r="S37" s="27"/>
      <c r="T37" s="23">
        <f t="shared" si="2"/>
        <v>1.0659923200000001</v>
      </c>
      <c r="U37" s="23"/>
      <c r="V37" s="23"/>
      <c r="W37" s="28">
        <f t="shared" si="3"/>
        <v>1.6656130000000002</v>
      </c>
      <c r="X37" s="24">
        <f t="shared" si="4"/>
        <v>0</v>
      </c>
      <c r="Y37" s="24">
        <f t="shared" si="5"/>
        <v>0.83280650000000012</v>
      </c>
      <c r="Z37" s="24">
        <f t="shared" si="6"/>
        <v>0</v>
      </c>
      <c r="AA37" s="24">
        <f t="shared" si="7"/>
        <v>0.43305938000003741</v>
      </c>
      <c r="AB37" s="26">
        <f t="shared" si="8"/>
        <v>0</v>
      </c>
      <c r="AC37" s="26"/>
      <c r="AD37" s="26"/>
      <c r="AE37" s="27"/>
      <c r="AF37" s="29"/>
    </row>
  </sheetData>
  <conditionalFormatting sqref="E1:E37">
    <cfRule type="cellIs" dxfId="2" priority="1" operator="equal">
      <formula>1.5</formula>
    </cfRule>
    <cfRule type="cellIs" dxfId="1" priority="2" operator="equal">
      <formula>1.2</formula>
    </cfRule>
    <cfRule type="cellIs" dxfId="0" priority="3" operator="equal">
      <formula>0.9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Patil</dc:creator>
  <cp:lastModifiedBy>Pankaj Patil</cp:lastModifiedBy>
  <dcterms:created xsi:type="dcterms:W3CDTF">2025-12-11T05:00:22Z</dcterms:created>
  <dcterms:modified xsi:type="dcterms:W3CDTF">2025-12-11T05:50:14Z</dcterms:modified>
</cp:coreProperties>
</file>