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test- 11-12-2025\test-sub-contractor\"/>
    </mc:Choice>
  </mc:AlternateContent>
  <xr:revisionPtr revIDLastSave="0" documentId="13_ncr:1_{F06CCC01-0883-4FED-8D1E-83CB5A2AB7DB}" xr6:coauthVersionLast="47" xr6:coauthVersionMax="47" xr10:uidLastSave="{00000000-0000-0000-0000-000000000000}"/>
  <bookViews>
    <workbookView xWindow="-108" yWindow="-108" windowWidth="23256" windowHeight="12456" xr2:uid="{C52709AD-1D9E-4AA3-B4EA-D0C1BAE4A0B8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U37" i="1" s="1"/>
  <c r="O36" i="1"/>
  <c r="C36" i="1"/>
  <c r="U36" i="1" s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N34" i="1"/>
  <c r="C34" i="1"/>
  <c r="U34" i="1" s="1"/>
  <c r="C33" i="1"/>
  <c r="S33" i="1" s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V31" i="1"/>
  <c r="Q31" i="1"/>
  <c r="P31" i="1"/>
  <c r="N31" i="1"/>
  <c r="D31" i="1"/>
  <c r="C31" i="1"/>
  <c r="O31" i="1" s="1"/>
  <c r="C30" i="1"/>
  <c r="S30" i="1" s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8" i="1"/>
  <c r="R28" i="1" s="1"/>
  <c r="C27" i="1"/>
  <c r="V27" i="1" s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V25" i="1"/>
  <c r="U25" i="1"/>
  <c r="T25" i="1"/>
  <c r="M25" i="1"/>
  <c r="J25" i="1"/>
  <c r="I25" i="1"/>
  <c r="F25" i="1"/>
  <c r="E25" i="1"/>
  <c r="C25" i="1"/>
  <c r="S25" i="1" s="1"/>
  <c r="C24" i="1"/>
  <c r="Q24" i="1" s="1"/>
  <c r="C23" i="1"/>
  <c r="T23" i="1" s="1"/>
  <c r="R22" i="1"/>
  <c r="C22" i="1"/>
  <c r="Q22" i="1" s="1"/>
  <c r="R21" i="1"/>
  <c r="G21" i="1"/>
  <c r="C21" i="1"/>
  <c r="T21" i="1" s="1"/>
  <c r="R20" i="1"/>
  <c r="C20" i="1"/>
  <c r="Q20" i="1" s="1"/>
  <c r="C19" i="1"/>
  <c r="U19" i="1" s="1"/>
  <c r="R18" i="1"/>
  <c r="C18" i="1"/>
  <c r="Q18" i="1" s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R16" i="1"/>
  <c r="M16" i="1"/>
  <c r="J16" i="1"/>
  <c r="I16" i="1"/>
  <c r="G16" i="1"/>
  <c r="C16" i="1"/>
  <c r="S16" i="1" s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Q14" i="1"/>
  <c r="C14" i="1"/>
  <c r="O14" i="1" s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2" i="1"/>
  <c r="S12" i="1" s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0" i="1"/>
  <c r="T10" i="1" s="1"/>
  <c r="C9" i="1"/>
  <c r="V9" i="1" s="1"/>
  <c r="C8" i="1"/>
  <c r="L8" i="1" s="1"/>
  <c r="C7" i="1"/>
  <c r="V7" i="1" s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5" i="1"/>
  <c r="U5" i="1" s="1"/>
  <c r="C4" i="1"/>
  <c r="Q4" i="1" s="1"/>
  <c r="N3" i="1"/>
  <c r="C3" i="1"/>
  <c r="U3" i="1" s="1"/>
  <c r="C2" i="1"/>
  <c r="Q2" i="1" s="1"/>
  <c r="O34" i="1" l="1"/>
  <c r="O3" i="1"/>
  <c r="M7" i="1"/>
  <c r="M12" i="1"/>
  <c r="P16" i="1"/>
  <c r="J18" i="1"/>
  <c r="D21" i="1"/>
  <c r="M23" i="1"/>
  <c r="L25" i="1"/>
  <c r="T16" i="1"/>
  <c r="M21" i="1"/>
  <c r="Q25" i="1"/>
  <c r="H31" i="1"/>
  <c r="G5" i="1"/>
  <c r="J2" i="1"/>
  <c r="H5" i="1"/>
  <c r="D16" i="1"/>
  <c r="V16" i="1"/>
  <c r="F19" i="1"/>
  <c r="N21" i="1"/>
  <c r="D25" i="1"/>
  <c r="R25" i="1"/>
  <c r="J31" i="1"/>
  <c r="F3" i="1"/>
  <c r="H14" i="1"/>
  <c r="J20" i="1"/>
  <c r="F34" i="1"/>
  <c r="O9" i="1"/>
  <c r="I7" i="1"/>
  <c r="L9" i="1"/>
  <c r="J12" i="1"/>
  <c r="V12" i="1"/>
  <c r="J23" i="1"/>
  <c r="G3" i="1"/>
  <c r="F5" i="1"/>
  <c r="L7" i="1"/>
  <c r="K8" i="1"/>
  <c r="M9" i="1"/>
  <c r="L12" i="1"/>
  <c r="H16" i="1"/>
  <c r="Q16" i="1"/>
  <c r="I20" i="1"/>
  <c r="J21" i="1"/>
  <c r="J22" i="1"/>
  <c r="L23" i="1"/>
  <c r="N25" i="1"/>
  <c r="I31" i="1"/>
  <c r="V34" i="1"/>
  <c r="N36" i="1"/>
  <c r="D9" i="1"/>
  <c r="N12" i="1"/>
  <c r="N23" i="1"/>
  <c r="F27" i="1"/>
  <c r="D30" i="1"/>
  <c r="P36" i="1"/>
  <c r="V3" i="1"/>
  <c r="N5" i="1"/>
  <c r="D7" i="1"/>
  <c r="P7" i="1"/>
  <c r="E9" i="1"/>
  <c r="Q9" i="1"/>
  <c r="D12" i="1"/>
  <c r="Q12" i="1"/>
  <c r="L16" i="1"/>
  <c r="U16" i="1"/>
  <c r="O21" i="1"/>
  <c r="D23" i="1"/>
  <c r="O23" i="1"/>
  <c r="G27" i="1"/>
  <c r="L30" i="1"/>
  <c r="V36" i="1"/>
  <c r="E12" i="1"/>
  <c r="P9" i="1"/>
  <c r="O5" i="1"/>
  <c r="Q7" i="1"/>
  <c r="T9" i="1"/>
  <c r="R23" i="1"/>
  <c r="T30" i="1"/>
  <c r="R2" i="1"/>
  <c r="J4" i="1"/>
  <c r="P5" i="1"/>
  <c r="G7" i="1"/>
  <c r="T7" i="1"/>
  <c r="H9" i="1"/>
  <c r="U9" i="1"/>
  <c r="F12" i="1"/>
  <c r="T12" i="1"/>
  <c r="I14" i="1"/>
  <c r="E16" i="1"/>
  <c r="N16" i="1"/>
  <c r="N19" i="1"/>
  <c r="E21" i="1"/>
  <c r="U21" i="1"/>
  <c r="F23" i="1"/>
  <c r="U23" i="1"/>
  <c r="R31" i="1"/>
  <c r="G34" i="1"/>
  <c r="F36" i="1"/>
  <c r="D37" i="1"/>
  <c r="O7" i="1"/>
  <c r="E7" i="1"/>
  <c r="G9" i="1"/>
  <c r="R12" i="1"/>
  <c r="E23" i="1"/>
  <c r="O27" i="1"/>
  <c r="R4" i="1"/>
  <c r="V5" i="1"/>
  <c r="H7" i="1"/>
  <c r="U7" i="1"/>
  <c r="I9" i="1"/>
  <c r="I12" i="1"/>
  <c r="U12" i="1"/>
  <c r="P14" i="1"/>
  <c r="F16" i="1"/>
  <c r="O16" i="1"/>
  <c r="V19" i="1"/>
  <c r="F21" i="1"/>
  <c r="V21" i="1"/>
  <c r="G23" i="1"/>
  <c r="V23" i="1"/>
  <c r="G36" i="1"/>
  <c r="N37" i="1"/>
  <c r="H36" i="1"/>
  <c r="V37" i="1"/>
  <c r="K24" i="1"/>
  <c r="S24" i="1"/>
  <c r="G25" i="1"/>
  <c r="O25" i="1"/>
  <c r="H27" i="1"/>
  <c r="P27" i="1"/>
  <c r="D28" i="1"/>
  <c r="L28" i="1"/>
  <c r="T28" i="1"/>
  <c r="E30" i="1"/>
  <c r="M30" i="1"/>
  <c r="U30" i="1"/>
  <c r="K31" i="1"/>
  <c r="S31" i="1"/>
  <c r="D33" i="1"/>
  <c r="L33" i="1"/>
  <c r="T33" i="1"/>
  <c r="H34" i="1"/>
  <c r="P34" i="1"/>
  <c r="I36" i="1"/>
  <c r="Q36" i="1"/>
  <c r="G37" i="1"/>
  <c r="O37" i="1"/>
  <c r="T8" i="1"/>
  <c r="S28" i="1"/>
  <c r="T2" i="1"/>
  <c r="D4" i="1"/>
  <c r="L4" i="1"/>
  <c r="E8" i="1"/>
  <c r="U8" i="1"/>
  <c r="M10" i="1"/>
  <c r="U10" i="1"/>
  <c r="K18" i="1"/>
  <c r="S18" i="1"/>
  <c r="G19" i="1"/>
  <c r="O19" i="1"/>
  <c r="K20" i="1"/>
  <c r="S20" i="1"/>
  <c r="K22" i="1"/>
  <c r="S22" i="1"/>
  <c r="E2" i="1"/>
  <c r="M2" i="1"/>
  <c r="U2" i="1"/>
  <c r="I3" i="1"/>
  <c r="Q3" i="1"/>
  <c r="E4" i="1"/>
  <c r="M4" i="1"/>
  <c r="U4" i="1"/>
  <c r="I5" i="1"/>
  <c r="Q5" i="1"/>
  <c r="J7" i="1"/>
  <c r="R7" i="1"/>
  <c r="F8" i="1"/>
  <c r="N8" i="1"/>
  <c r="V8" i="1"/>
  <c r="J9" i="1"/>
  <c r="R9" i="1"/>
  <c r="F10" i="1"/>
  <c r="N10" i="1"/>
  <c r="V10" i="1"/>
  <c r="G12" i="1"/>
  <c r="O12" i="1"/>
  <c r="J14" i="1"/>
  <c r="R14" i="1"/>
  <c r="K16" i="1"/>
  <c r="D18" i="1"/>
  <c r="L18" i="1"/>
  <c r="T18" i="1"/>
  <c r="H19" i="1"/>
  <c r="P19" i="1"/>
  <c r="D20" i="1"/>
  <c r="L20" i="1"/>
  <c r="T20" i="1"/>
  <c r="H21" i="1"/>
  <c r="P21" i="1"/>
  <c r="D22" i="1"/>
  <c r="L22" i="1"/>
  <c r="T22" i="1"/>
  <c r="H23" i="1"/>
  <c r="P23" i="1"/>
  <c r="D24" i="1"/>
  <c r="L24" i="1"/>
  <c r="T24" i="1"/>
  <c r="H25" i="1"/>
  <c r="P25" i="1"/>
  <c r="I27" i="1"/>
  <c r="Q27" i="1"/>
  <c r="E28" i="1"/>
  <c r="M28" i="1"/>
  <c r="U28" i="1"/>
  <c r="F30" i="1"/>
  <c r="N30" i="1"/>
  <c r="V30" i="1"/>
  <c r="L31" i="1"/>
  <c r="T31" i="1"/>
  <c r="E33" i="1"/>
  <c r="M33" i="1"/>
  <c r="U33" i="1"/>
  <c r="I34" i="1"/>
  <c r="Q34" i="1"/>
  <c r="J36" i="1"/>
  <c r="R36" i="1"/>
  <c r="H37" i="1"/>
  <c r="P37" i="1"/>
  <c r="K2" i="1"/>
  <c r="R24" i="1"/>
  <c r="K28" i="1"/>
  <c r="M8" i="1"/>
  <c r="E10" i="1"/>
  <c r="F2" i="1"/>
  <c r="N2" i="1"/>
  <c r="V2" i="1"/>
  <c r="J3" i="1"/>
  <c r="R3" i="1"/>
  <c r="F4" i="1"/>
  <c r="N4" i="1"/>
  <c r="V4" i="1"/>
  <c r="J5" i="1"/>
  <c r="R5" i="1"/>
  <c r="K7" i="1"/>
  <c r="S7" i="1"/>
  <c r="G8" i="1"/>
  <c r="O8" i="1"/>
  <c r="K9" i="1"/>
  <c r="S9" i="1"/>
  <c r="G10" i="1"/>
  <c r="O10" i="1"/>
  <c r="H12" i="1"/>
  <c r="P12" i="1"/>
  <c r="K14" i="1"/>
  <c r="S14" i="1"/>
  <c r="E18" i="1"/>
  <c r="M18" i="1"/>
  <c r="U18" i="1"/>
  <c r="I19" i="1"/>
  <c r="Q19" i="1"/>
  <c r="E20" i="1"/>
  <c r="M20" i="1"/>
  <c r="U20" i="1"/>
  <c r="I21" i="1"/>
  <c r="Q21" i="1"/>
  <c r="E22" i="1"/>
  <c r="M22" i="1"/>
  <c r="U22" i="1"/>
  <c r="I23" i="1"/>
  <c r="Q23" i="1"/>
  <c r="E24" i="1"/>
  <c r="M24" i="1"/>
  <c r="U24" i="1"/>
  <c r="J27" i="1"/>
  <c r="R27" i="1"/>
  <c r="F28" i="1"/>
  <c r="N28" i="1"/>
  <c r="V28" i="1"/>
  <c r="G30" i="1"/>
  <c r="O30" i="1"/>
  <c r="M31" i="1"/>
  <c r="U31" i="1"/>
  <c r="F33" i="1"/>
  <c r="N33" i="1"/>
  <c r="V33" i="1"/>
  <c r="J34" i="1"/>
  <c r="R34" i="1"/>
  <c r="K36" i="1"/>
  <c r="S36" i="1"/>
  <c r="I37" i="1"/>
  <c r="Q37" i="1"/>
  <c r="S4" i="1"/>
  <c r="D8" i="1"/>
  <c r="D10" i="1"/>
  <c r="L2" i="1"/>
  <c r="P3" i="1"/>
  <c r="T4" i="1"/>
  <c r="G2" i="1"/>
  <c r="K3" i="1"/>
  <c r="S3" i="1"/>
  <c r="G4" i="1"/>
  <c r="O4" i="1"/>
  <c r="K5" i="1"/>
  <c r="S5" i="1"/>
  <c r="H8" i="1"/>
  <c r="P8" i="1"/>
  <c r="H10" i="1"/>
  <c r="P10" i="1"/>
  <c r="L14" i="1"/>
  <c r="T14" i="1"/>
  <c r="F18" i="1"/>
  <c r="N18" i="1"/>
  <c r="V18" i="1"/>
  <c r="J19" i="1"/>
  <c r="R19" i="1"/>
  <c r="F20" i="1"/>
  <c r="N20" i="1"/>
  <c r="V20" i="1"/>
  <c r="F22" i="1"/>
  <c r="N22" i="1"/>
  <c r="V22" i="1"/>
  <c r="F24" i="1"/>
  <c r="N24" i="1"/>
  <c r="V24" i="1"/>
  <c r="K27" i="1"/>
  <c r="S27" i="1"/>
  <c r="G28" i="1"/>
  <c r="O28" i="1"/>
  <c r="H30" i="1"/>
  <c r="P30" i="1"/>
  <c r="G33" i="1"/>
  <c r="O33" i="1"/>
  <c r="K34" i="1"/>
  <c r="S34" i="1"/>
  <c r="D36" i="1"/>
  <c r="L36" i="1"/>
  <c r="T36" i="1"/>
  <c r="J37" i="1"/>
  <c r="R37" i="1"/>
  <c r="S8" i="1"/>
  <c r="S2" i="1"/>
  <c r="K4" i="1"/>
  <c r="L10" i="1"/>
  <c r="P2" i="1"/>
  <c r="L3" i="1"/>
  <c r="T3" i="1"/>
  <c r="P4" i="1"/>
  <c r="D5" i="1"/>
  <c r="T5" i="1"/>
  <c r="I8" i="1"/>
  <c r="Q8" i="1"/>
  <c r="I10" i="1"/>
  <c r="M14" i="1"/>
  <c r="O18" i="1"/>
  <c r="K19" i="1"/>
  <c r="S19" i="1"/>
  <c r="G20" i="1"/>
  <c r="O20" i="1"/>
  <c r="K21" i="1"/>
  <c r="S21" i="1"/>
  <c r="G22" i="1"/>
  <c r="O22" i="1"/>
  <c r="K23" i="1"/>
  <c r="S23" i="1"/>
  <c r="G24" i="1"/>
  <c r="O24" i="1"/>
  <c r="K25" i="1"/>
  <c r="D27" i="1"/>
  <c r="L27" i="1"/>
  <c r="T27" i="1"/>
  <c r="H28" i="1"/>
  <c r="P28" i="1"/>
  <c r="I30" i="1"/>
  <c r="Q30" i="1"/>
  <c r="G31" i="1"/>
  <c r="H33" i="1"/>
  <c r="P33" i="1"/>
  <c r="D34" i="1"/>
  <c r="L34" i="1"/>
  <c r="T34" i="1"/>
  <c r="E36" i="1"/>
  <c r="M36" i="1"/>
  <c r="K37" i="1"/>
  <c r="S37" i="1"/>
  <c r="J24" i="1"/>
  <c r="D2" i="1"/>
  <c r="H3" i="1"/>
  <c r="O2" i="1"/>
  <c r="H2" i="1"/>
  <c r="D3" i="1"/>
  <c r="H4" i="1"/>
  <c r="L5" i="1"/>
  <c r="Q10" i="1"/>
  <c r="U14" i="1"/>
  <c r="G18" i="1"/>
  <c r="I2" i="1"/>
  <c r="E3" i="1"/>
  <c r="M3" i="1"/>
  <c r="I4" i="1"/>
  <c r="E5" i="1"/>
  <c r="M5" i="1"/>
  <c r="F7" i="1"/>
  <c r="N7" i="1"/>
  <c r="J8" i="1"/>
  <c r="R8" i="1"/>
  <c r="F9" i="1"/>
  <c r="N9" i="1"/>
  <c r="J10" i="1"/>
  <c r="R10" i="1"/>
  <c r="K12" i="1"/>
  <c r="D14" i="1"/>
  <c r="N14" i="1"/>
  <c r="V14" i="1"/>
  <c r="H18" i="1"/>
  <c r="P18" i="1"/>
  <c r="D19" i="1"/>
  <c r="L19" i="1"/>
  <c r="T19" i="1"/>
  <c r="H20" i="1"/>
  <c r="P20" i="1"/>
  <c r="L21" i="1"/>
  <c r="H22" i="1"/>
  <c r="P22" i="1"/>
  <c r="H24" i="1"/>
  <c r="P24" i="1"/>
  <c r="E27" i="1"/>
  <c r="M27" i="1"/>
  <c r="U27" i="1"/>
  <c r="I28" i="1"/>
  <c r="Q28" i="1"/>
  <c r="J30" i="1"/>
  <c r="R30" i="1"/>
  <c r="I33" i="1"/>
  <c r="Q33" i="1"/>
  <c r="E34" i="1"/>
  <c r="M34" i="1"/>
  <c r="L37" i="1"/>
  <c r="T37" i="1"/>
  <c r="K10" i="1"/>
  <c r="S10" i="1"/>
  <c r="G14" i="1"/>
  <c r="I18" i="1"/>
  <c r="E19" i="1"/>
  <c r="M19" i="1"/>
  <c r="I22" i="1"/>
  <c r="I24" i="1"/>
  <c r="N27" i="1"/>
  <c r="J28" i="1"/>
  <c r="K30" i="1"/>
  <c r="J33" i="1"/>
  <c r="R33" i="1"/>
  <c r="M37" i="1"/>
  <c r="K33" i="1"/>
</calcChain>
</file>

<file path=xl/sharedStrings.xml><?xml version="1.0" encoding="utf-8"?>
<sst xmlns="http://schemas.openxmlformats.org/spreadsheetml/2006/main" count="69" uniqueCount="33">
  <si>
    <t>Location</t>
  </si>
  <si>
    <t>Krishna Colony</t>
  </si>
  <si>
    <t>2513E</t>
  </si>
  <si>
    <t>2513/2</t>
  </si>
  <si>
    <t>2513/1</t>
  </si>
  <si>
    <t>2512/1</t>
  </si>
  <si>
    <t>2503E</t>
  </si>
  <si>
    <t>2507/1</t>
  </si>
  <si>
    <t>2506/1</t>
  </si>
  <si>
    <t>2506/3</t>
  </si>
  <si>
    <t>2506/2</t>
  </si>
  <si>
    <t>Node_No</t>
  </si>
  <si>
    <t>Depth_of_MH</t>
  </si>
  <si>
    <t>0_to_0_75</t>
  </si>
  <si>
    <t>0_76_to_1_05</t>
  </si>
  <si>
    <t>1_06_to_1_65</t>
  </si>
  <si>
    <t>1_66_to_2_15</t>
  </si>
  <si>
    <t>2_16_to_2_65</t>
  </si>
  <si>
    <t>2_66_to_3_15</t>
  </si>
  <si>
    <t>3_16_to_3_65</t>
  </si>
  <si>
    <t>3_66_to_4_15</t>
  </si>
  <si>
    <t>4_16_to_4_65</t>
  </si>
  <si>
    <t>4_66_to_5_15</t>
  </si>
  <si>
    <t>5_16_to_5_65</t>
  </si>
  <si>
    <t>5_66_to_6_15</t>
  </si>
  <si>
    <t>6_16_to_6_65</t>
  </si>
  <si>
    <t>6_66_to_7_15</t>
  </si>
  <si>
    <t>7_16_to_7_65</t>
  </si>
  <si>
    <t>7_66_to_8_15</t>
  </si>
  <si>
    <t>8_16_to_8_65</t>
  </si>
  <si>
    <t>8_66_to_9_15</t>
  </si>
  <si>
    <t>9_16_to_9_65</t>
  </si>
  <si>
    <t>Domestic_Chambers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</si>
</sst>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left" vertical="top"/>
    </xf>
    <xf numFmtId="0" fontId="2" fillId="0" borderId="1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165" fontId="2" fillId="0" borderId="15" xfId="1" applyNumberFormat="1" applyFont="1" applyBorder="1" applyAlignment="1">
      <alignment horizontal="left" vertical="top" wrapText="1"/>
    </xf>
    <xf numFmtId="165" fontId="2" fillId="0" borderId="16" xfId="1" applyNumberFormat="1" applyFont="1" applyBorder="1" applyAlignment="1">
      <alignment horizontal="left" vertical="top" wrapText="1"/>
    </xf>
    <xf numFmtId="165" fontId="2" fillId="0" borderId="17" xfId="1" applyNumberFormat="1" applyFont="1" applyBorder="1" applyAlignment="1">
      <alignment horizontal="left" vertical="top" wrapText="1"/>
    </xf>
    <xf numFmtId="165" fontId="2" fillId="0" borderId="18" xfId="1" applyNumberFormat="1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49" fontId="3" fillId="0" borderId="2" xfId="0" applyNumberFormat="1" applyFont="1" applyBorder="1" applyAlignment="1">
      <alignment horizontal="left" vertical="top" wrapText="1"/>
    </xf>
    <xf numFmtId="0" fontId="0" fillId="2" borderId="3" xfId="1" applyNumberFormat="1" applyFont="1" applyFill="1" applyBorder="1" applyAlignment="1">
      <alignment horizontal="left" vertical="top"/>
    </xf>
    <xf numFmtId="43" fontId="3" fillId="0" borderId="4" xfId="1" applyFont="1" applyFill="1" applyBorder="1" applyAlignment="1">
      <alignment horizontal="left" vertical="top"/>
    </xf>
    <xf numFmtId="165" fontId="3" fillId="0" borderId="5" xfId="1" applyNumberFormat="1" applyFont="1" applyBorder="1" applyAlignment="1">
      <alignment horizontal="left" vertical="top"/>
    </xf>
    <xf numFmtId="165" fontId="3" fillId="0" borderId="6" xfId="1" applyNumberFormat="1" applyFont="1" applyBorder="1" applyAlignment="1">
      <alignment horizontal="left" vertical="top"/>
    </xf>
    <xf numFmtId="165" fontId="3" fillId="0" borderId="7" xfId="1" applyNumberFormat="1" applyFont="1" applyBorder="1" applyAlignment="1">
      <alignment horizontal="left" vertical="top"/>
    </xf>
    <xf numFmtId="165" fontId="3" fillId="0" borderId="8" xfId="1" applyNumberFormat="1" applyFont="1" applyBorder="1" applyAlignment="1">
      <alignment horizontal="left" vertical="top"/>
    </xf>
    <xf numFmtId="165" fontId="3" fillId="0" borderId="5" xfId="0" applyNumberFormat="1" applyFont="1" applyBorder="1" applyAlignment="1">
      <alignment horizontal="left" vertical="top"/>
    </xf>
    <xf numFmtId="165" fontId="3" fillId="0" borderId="6" xfId="0" applyNumberFormat="1" applyFont="1" applyBorder="1" applyAlignment="1">
      <alignment horizontal="left" vertical="top"/>
    </xf>
    <xf numFmtId="165" fontId="3" fillId="0" borderId="7" xfId="0" applyNumberFormat="1" applyFont="1" applyBorder="1" applyAlignment="1">
      <alignment horizontal="left" vertical="top"/>
    </xf>
    <xf numFmtId="165" fontId="3" fillId="0" borderId="4" xfId="0" applyNumberFormat="1" applyFont="1" applyBorder="1" applyAlignment="1">
      <alignment horizontal="left" vertical="top"/>
    </xf>
    <xf numFmtId="0" fontId="0" fillId="0" borderId="4" xfId="1" applyNumberFormat="1" applyFont="1" applyBorder="1" applyAlignment="1">
      <alignment horizontal="left" vertical="top"/>
    </xf>
    <xf numFmtId="0" fontId="0" fillId="3" borderId="9" xfId="1" applyNumberFormat="1" applyFont="1" applyFill="1" applyBorder="1" applyAlignment="1">
      <alignment horizontal="left" vertical="top"/>
    </xf>
    <xf numFmtId="0" fontId="0" fillId="3" borderId="10" xfId="1" applyNumberFormat="1" applyFont="1" applyFill="1" applyBorder="1" applyAlignment="1">
      <alignment horizontal="left" vertical="top"/>
    </xf>
    <xf numFmtId="0" fontId="0" fillId="0" borderId="11" xfId="1" applyNumberFormat="1" applyFont="1" applyBorder="1" applyAlignment="1">
      <alignment horizontal="left" vertical="top"/>
    </xf>
    <xf numFmtId="0" fontId="0" fillId="2" borderId="12" xfId="1" applyNumberFormat="1" applyFont="1" applyFill="1" applyBorder="1" applyAlignment="1">
      <alignment horizontal="left" vertical="top"/>
    </xf>
    <xf numFmtId="0" fontId="0" fillId="0" borderId="2" xfId="1" applyNumberFormat="1" applyFont="1" applyBorder="1" applyAlignment="1">
      <alignment horizontal="left" vertical="top"/>
    </xf>
    <xf numFmtId="0" fontId="0" fillId="3" borderId="12" xfId="1" applyNumberFormat="1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theme="3" tint="0.79998168889431442"/>
        </patternFill>
      </fill>
    </dxf>
    <dxf>
      <font>
        <color rgb="FF9C0006"/>
      </font>
      <fill>
        <patternFill>
          <bgColor theme="9" tint="0.59996337778862885"/>
        </patternFill>
      </fill>
    </dxf>
    <dxf>
      <font>
        <color rgb="FF9C0006"/>
      </font>
      <fill>
        <patternFill>
          <bgColor theme="8" tint="0.59996337778862885"/>
        </patternFill>
      </fill>
    </dxf>
    <dxf>
      <font>
        <color rgb="FF9C0006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CAFCD9"/>
        </patternFill>
      </fill>
    </dxf>
    <dxf>
      <font>
        <color rgb="FF9C0006"/>
      </font>
      <fill>
        <patternFill>
          <bgColor rgb="FF9967D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wnloads\Master%20Sheet%201%20-%20Final.xlsx" TargetMode="External"/><Relationship Id="rId1" Type="http://schemas.openxmlformats.org/officeDocument/2006/relationships/externalLinkPath" Target="/Users/Admin/Downloads/Master%20Sheet%201%20-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Tr.Ex."/>
      <sheetName val="MH Ex."/>
      <sheetName val="MH &amp; DC"/>
      <sheetName val="Laying "/>
      <sheetName val="R&amp;D"/>
      <sheetName val="C.C"/>
      <sheetName val="Utility Repair"/>
      <sheetName val="Dewatering"/>
      <sheetName val="Credit Detail"/>
      <sheetName val="Colour code"/>
      <sheetName val="Depth &amp; Width Criteria"/>
      <sheetName val="Sheet3"/>
    </sheetNames>
    <sheetDataSet>
      <sheetData sheetId="0"/>
      <sheetData sheetId="1"/>
      <sheetData sheetId="2">
        <row r="6">
          <cell r="C6">
            <v>2.2000000000000455</v>
          </cell>
        </row>
        <row r="7">
          <cell r="C7">
            <v>2.0299999999999727</v>
          </cell>
        </row>
        <row r="8">
          <cell r="C8">
            <v>1.3050000000000068</v>
          </cell>
        </row>
        <row r="10">
          <cell r="C10">
            <v>1.7400000000000091</v>
          </cell>
        </row>
        <row r="11">
          <cell r="C11">
            <v>1.7700000000000387</v>
          </cell>
        </row>
        <row r="12">
          <cell r="C12">
            <v>1.8899999999999864</v>
          </cell>
        </row>
        <row r="13">
          <cell r="C13">
            <v>1.5049999999999955</v>
          </cell>
        </row>
        <row r="15">
          <cell r="C15">
            <v>1.3149999999999977</v>
          </cell>
        </row>
        <row r="17">
          <cell r="C17">
            <v>1.0500000000000114</v>
          </cell>
        </row>
        <row r="19">
          <cell r="C19">
            <v>1.0499999999999545</v>
          </cell>
        </row>
        <row r="21">
          <cell r="C21">
            <v>1.1999999999999886</v>
          </cell>
        </row>
        <row r="23">
          <cell r="C23">
            <v>2.2200000000000273</v>
          </cell>
        </row>
        <row r="24">
          <cell r="C24">
            <v>1.7699999999999818</v>
          </cell>
        </row>
        <row r="25">
          <cell r="C25">
            <v>1.6700000000000159</v>
          </cell>
        </row>
        <row r="26">
          <cell r="C26">
            <v>1.6700000000000159</v>
          </cell>
        </row>
        <row r="27">
          <cell r="C27">
            <v>1.2649999999999864</v>
          </cell>
        </row>
        <row r="28">
          <cell r="C28">
            <v>1.3000000000000114</v>
          </cell>
        </row>
        <row r="30">
          <cell r="C30">
            <v>1.1999999999999886</v>
          </cell>
        </row>
        <row r="31">
          <cell r="C31">
            <v>1.0499999999999545</v>
          </cell>
        </row>
        <row r="33">
          <cell r="C33">
            <v>1.3499999999999659</v>
          </cell>
        </row>
        <row r="34">
          <cell r="C34">
            <v>1.0500000000000114</v>
          </cell>
        </row>
        <row r="36">
          <cell r="C36">
            <v>1.7450000000000045</v>
          </cell>
        </row>
        <row r="37">
          <cell r="C37">
            <v>1.1800000000000068</v>
          </cell>
        </row>
        <row r="39">
          <cell r="C39">
            <v>1.089999999999975</v>
          </cell>
        </row>
        <row r="40">
          <cell r="C40">
            <v>1.0500000000000114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97911-1AF1-425D-9D91-63B0DD3BF6B4}">
  <dimension ref="A1:W37"/>
  <sheetViews>
    <sheetView tabSelected="1" workbookViewId="0">
      <selection activeCell="K18" sqref="K18"/>
    </sheetView>
  </sheetViews>
  <sheetFormatPr defaultRowHeight="14.4" x14ac:dyDescent="0.3"/>
  <cols>
    <col min="1" max="1" width="13.109375" style="1" bestFit="1" customWidth="1"/>
    <col min="2" max="16384" width="8.88671875" style="1"/>
  </cols>
  <sheetData>
    <row r="1" spans="1:23" s="12" customFormat="1" ht="43.8" thickBot="1" x14ac:dyDescent="0.35">
      <c r="A1" s="2" t="s">
        <v>0</v>
      </c>
      <c r="B1" s="3" t="s">
        <v>11</v>
      </c>
      <c r="C1" s="4" t="s">
        <v>12</v>
      </c>
      <c r="D1" s="5" t="s">
        <v>13</v>
      </c>
      <c r="E1" s="6" t="s">
        <v>14</v>
      </c>
      <c r="F1" s="6" t="s">
        <v>15</v>
      </c>
      <c r="G1" s="6" t="s">
        <v>16</v>
      </c>
      <c r="H1" s="6" t="s">
        <v>17</v>
      </c>
      <c r="I1" s="6" t="s">
        <v>18</v>
      </c>
      <c r="J1" s="6" t="s">
        <v>19</v>
      </c>
      <c r="K1" s="6" t="s">
        <v>20</v>
      </c>
      <c r="L1" s="6" t="s">
        <v>21</v>
      </c>
      <c r="M1" s="7" t="s">
        <v>22</v>
      </c>
      <c r="N1" s="8" t="s">
        <v>23</v>
      </c>
      <c r="O1" s="9" t="s">
        <v>24</v>
      </c>
      <c r="P1" s="10" t="s">
        <v>25</v>
      </c>
      <c r="Q1" s="10" t="s">
        <v>26</v>
      </c>
      <c r="R1" s="10" t="s">
        <v>27</v>
      </c>
      <c r="S1" s="10" t="s">
        <v>28</v>
      </c>
      <c r="T1" s="10" t="s">
        <v>29</v>
      </c>
      <c r="U1" s="10" t="s">
        <v>30</v>
      </c>
      <c r="V1" s="11" t="s">
        <v>31</v>
      </c>
      <c r="W1" s="4" t="s">
        <v>32</v>
      </c>
    </row>
    <row r="2" spans="1:23" x14ac:dyDescent="0.3">
      <c r="A2" s="13" t="s">
        <v>1</v>
      </c>
      <c r="B2" s="14" t="s">
        <v>2</v>
      </c>
      <c r="C2" s="15">
        <f>'[1]MH Ex.'!C5</f>
        <v>0</v>
      </c>
      <c r="D2" s="16">
        <f>IF($C2=0,0,IF($C2&lt;=0.75,1,0))</f>
        <v>0</v>
      </c>
      <c r="E2" s="17">
        <f>IF($C2&lt;=0.75,0,IF($C2&lt;=1.05,1,0))</f>
        <v>0</v>
      </c>
      <c r="F2" s="17">
        <f>IF($C2&lt;=1.05,0,IF($C2&lt;=1.65,1,0))</f>
        <v>0</v>
      </c>
      <c r="G2" s="17">
        <f>IF($C2&lt;=1.65,0,IF($C2&lt;=2.15,1,0))</f>
        <v>0</v>
      </c>
      <c r="H2" s="17">
        <f>IF($C2&lt;=2.15,0,IF($C2&lt;=2.65,1,0))</f>
        <v>0</v>
      </c>
      <c r="I2" s="17">
        <f>IF($C2&lt;=2.65,0,IF($C2&lt;=3.15,1,0))</f>
        <v>0</v>
      </c>
      <c r="J2" s="17">
        <f>IF($C2&lt;=3.16,0,IF($C2&lt;=3.65,1,0))</f>
        <v>0</v>
      </c>
      <c r="K2" s="17">
        <f>IF($C2&lt;=3.65,0,IF($C2&lt;=4.15,1,0))</f>
        <v>0</v>
      </c>
      <c r="L2" s="17">
        <f>IF($C2&lt;=4.15,0,IF($C2&lt;=4.65,1,0))</f>
        <v>0</v>
      </c>
      <c r="M2" s="18">
        <f>IF($C2&lt;=4.65,0,IF($C2&lt;=5.15,1,0))</f>
        <v>0</v>
      </c>
      <c r="N2" s="19">
        <f>IF($C2&lt;=5.15,0,IF($C2&lt;=5.65,1,0))</f>
        <v>0</v>
      </c>
      <c r="O2" s="20">
        <f>IF($C2&lt;=5.65,0,IF($C2&lt;=6.15,1,0))</f>
        <v>0</v>
      </c>
      <c r="P2" s="21">
        <f>IF($C2&lt;=6.15,0,IF($C2&lt;=6.65,1,0))</f>
        <v>0</v>
      </c>
      <c r="Q2" s="21">
        <f>IF($C2&lt;=6.65,0,IF($C2&lt;=7.15,1,0))</f>
        <v>0</v>
      </c>
      <c r="R2" s="21">
        <f>IF($C2&lt;=7.15,0,IF($C2&lt;=7.65,1,0))</f>
        <v>0</v>
      </c>
      <c r="S2" s="21">
        <f>IF($C2&lt;=7.65,0,IF($C2&lt;=8.15,1,0))</f>
        <v>0</v>
      </c>
      <c r="T2" s="21">
        <f>IF($C2&lt;=8.15,0,IF($C2&lt;=8.65,1,0))</f>
        <v>0</v>
      </c>
      <c r="U2" s="21">
        <f>IF($C2&lt;=8.65,0,IF($C2&lt;=9.15,1,0))</f>
        <v>0</v>
      </c>
      <c r="V2" s="22">
        <f>IF($C2&lt;=9.15,0,IF($C2&lt;=9.65,1,0))</f>
        <v>0</v>
      </c>
      <c r="W2" s="23">
        <v>0</v>
      </c>
    </row>
    <row r="3" spans="1:23" x14ac:dyDescent="0.3">
      <c r="A3" s="13" t="s">
        <v>1</v>
      </c>
      <c r="B3" s="24">
        <v>2513</v>
      </c>
      <c r="C3" s="15">
        <f>'[1]MH Ex.'!C6</f>
        <v>2.2000000000000455</v>
      </c>
      <c r="D3" s="16">
        <f t="shared" ref="D3:D37" si="0">IF($C3=0,0,IF($C3&lt;=0.75,1,0))</f>
        <v>0</v>
      </c>
      <c r="E3" s="17">
        <f t="shared" ref="E3:E37" si="1">IF($C3&lt;=0.75,0,IF($C3&lt;=1.05,1,0))</f>
        <v>0</v>
      </c>
      <c r="F3" s="17">
        <f t="shared" ref="F3:F37" si="2">IF($C3&lt;=1.05,0,IF($C3&lt;=1.65,1,0))</f>
        <v>0</v>
      </c>
      <c r="G3" s="17">
        <f t="shared" ref="G3:G37" si="3">IF($C3&lt;=1.65,0,IF($C3&lt;=2.15,1,0))</f>
        <v>0</v>
      </c>
      <c r="H3" s="17">
        <f t="shared" ref="H3:H37" si="4">IF($C3&lt;=2.15,0,IF($C3&lt;=2.65,1,0))</f>
        <v>1</v>
      </c>
      <c r="I3" s="17">
        <f t="shared" ref="I3:I37" si="5">IF($C3&lt;=2.65,0,IF($C3&lt;=3.15,1,0))</f>
        <v>0</v>
      </c>
      <c r="J3" s="17">
        <f t="shared" ref="J3:J37" si="6">IF($C3&lt;=3.16,0,IF($C3&lt;=3.65,1,0))</f>
        <v>0</v>
      </c>
      <c r="K3" s="17">
        <f t="shared" ref="K3:K37" si="7">IF($C3&lt;=3.65,0,IF($C3&lt;=4.15,1,0))</f>
        <v>0</v>
      </c>
      <c r="L3" s="17">
        <f t="shared" ref="L3:L37" si="8">IF($C3&lt;=4.15,0,IF($C3&lt;=4.65,1,0))</f>
        <v>0</v>
      </c>
      <c r="M3" s="18">
        <f t="shared" ref="M3:M37" si="9">IF($C3&lt;=4.65,0,IF($C3&lt;=5.15,1,0))</f>
        <v>0</v>
      </c>
      <c r="N3" s="19">
        <f t="shared" ref="N3:N37" si="10">IF($C3&lt;=5.15,0,IF($C3&lt;=5.65,1,0))</f>
        <v>0</v>
      </c>
      <c r="O3" s="20">
        <f t="shared" ref="O3:O37" si="11">IF($C3&lt;=5.65,0,IF($C3&lt;=6.15,1,0))</f>
        <v>0</v>
      </c>
      <c r="P3" s="21">
        <f t="shared" ref="P3:P37" si="12">IF($C3&lt;=6.15,0,IF($C3&lt;=6.65,1,0))</f>
        <v>0</v>
      </c>
      <c r="Q3" s="21">
        <f t="shared" ref="Q3:Q37" si="13">IF($C3&lt;=6.65,0,IF($C3&lt;=7.15,1,0))</f>
        <v>0</v>
      </c>
      <c r="R3" s="21">
        <f t="shared" ref="R3:R37" si="14">IF($C3&lt;=7.15,0,IF($C3&lt;=7.65,1,0))</f>
        <v>0</v>
      </c>
      <c r="S3" s="21">
        <f t="shared" ref="S3:S37" si="15">IF($C3&lt;=7.65,0,IF($C3&lt;=8.15,1,0))</f>
        <v>0</v>
      </c>
      <c r="T3" s="21">
        <f t="shared" ref="T3:T37" si="16">IF($C3&lt;=8.15,0,IF($C3&lt;=8.65,1,0))</f>
        <v>0</v>
      </c>
      <c r="U3" s="21">
        <f t="shared" ref="U3:U37" si="17">IF($C3&lt;=8.65,0,IF($C3&lt;=9.15,1,0))</f>
        <v>0</v>
      </c>
      <c r="V3" s="22">
        <f t="shared" ref="V3:V37" si="18">IF($C3&lt;=9.15,0,IF($C3&lt;=9.65,1,0))</f>
        <v>0</v>
      </c>
      <c r="W3" s="23">
        <v>0</v>
      </c>
    </row>
    <row r="4" spans="1:23" x14ac:dyDescent="0.3">
      <c r="A4" s="13" t="s">
        <v>1</v>
      </c>
      <c r="B4" s="24" t="s">
        <v>3</v>
      </c>
      <c r="C4" s="15">
        <f>'[1]MH Ex.'!C7</f>
        <v>2.0299999999999727</v>
      </c>
      <c r="D4" s="16">
        <f t="shared" si="0"/>
        <v>0</v>
      </c>
      <c r="E4" s="17">
        <f t="shared" si="1"/>
        <v>0</v>
      </c>
      <c r="F4" s="17">
        <f t="shared" si="2"/>
        <v>0</v>
      </c>
      <c r="G4" s="17">
        <f t="shared" si="3"/>
        <v>1</v>
      </c>
      <c r="H4" s="17">
        <f t="shared" si="4"/>
        <v>0</v>
      </c>
      <c r="I4" s="17">
        <f t="shared" si="5"/>
        <v>0</v>
      </c>
      <c r="J4" s="17">
        <f t="shared" si="6"/>
        <v>0</v>
      </c>
      <c r="K4" s="17">
        <f t="shared" si="7"/>
        <v>0</v>
      </c>
      <c r="L4" s="17">
        <f t="shared" si="8"/>
        <v>0</v>
      </c>
      <c r="M4" s="18">
        <f t="shared" si="9"/>
        <v>0</v>
      </c>
      <c r="N4" s="19">
        <f t="shared" si="10"/>
        <v>0</v>
      </c>
      <c r="O4" s="20">
        <f t="shared" si="11"/>
        <v>0</v>
      </c>
      <c r="P4" s="21">
        <f t="shared" si="12"/>
        <v>0</v>
      </c>
      <c r="Q4" s="21">
        <f t="shared" si="13"/>
        <v>0</v>
      </c>
      <c r="R4" s="21">
        <f t="shared" si="14"/>
        <v>0</v>
      </c>
      <c r="S4" s="21">
        <f t="shared" si="15"/>
        <v>0</v>
      </c>
      <c r="T4" s="21">
        <f t="shared" si="16"/>
        <v>0</v>
      </c>
      <c r="U4" s="21">
        <f t="shared" si="17"/>
        <v>0</v>
      </c>
      <c r="V4" s="22">
        <f t="shared" si="18"/>
        <v>0</v>
      </c>
      <c r="W4" s="23">
        <v>0</v>
      </c>
    </row>
    <row r="5" spans="1:23" x14ac:dyDescent="0.3">
      <c r="A5" s="13" t="s">
        <v>1</v>
      </c>
      <c r="B5" s="24" t="s">
        <v>4</v>
      </c>
      <c r="C5" s="15">
        <f>'[1]MH Ex.'!C8</f>
        <v>1.3050000000000068</v>
      </c>
      <c r="D5" s="16">
        <f t="shared" si="0"/>
        <v>0</v>
      </c>
      <c r="E5" s="17">
        <f t="shared" si="1"/>
        <v>0</v>
      </c>
      <c r="F5" s="17">
        <f t="shared" si="2"/>
        <v>1</v>
      </c>
      <c r="G5" s="17">
        <f t="shared" si="3"/>
        <v>0</v>
      </c>
      <c r="H5" s="17">
        <f t="shared" si="4"/>
        <v>0</v>
      </c>
      <c r="I5" s="17">
        <f t="shared" si="5"/>
        <v>0</v>
      </c>
      <c r="J5" s="17">
        <f t="shared" si="6"/>
        <v>0</v>
      </c>
      <c r="K5" s="17">
        <f t="shared" si="7"/>
        <v>0</v>
      </c>
      <c r="L5" s="17">
        <f t="shared" si="8"/>
        <v>0</v>
      </c>
      <c r="M5" s="18">
        <f t="shared" si="9"/>
        <v>0</v>
      </c>
      <c r="N5" s="19">
        <f t="shared" si="10"/>
        <v>0</v>
      </c>
      <c r="O5" s="20">
        <f t="shared" si="11"/>
        <v>0</v>
      </c>
      <c r="P5" s="21">
        <f t="shared" si="12"/>
        <v>0</v>
      </c>
      <c r="Q5" s="21">
        <f t="shared" si="13"/>
        <v>0</v>
      </c>
      <c r="R5" s="21">
        <f t="shared" si="14"/>
        <v>0</v>
      </c>
      <c r="S5" s="21">
        <f t="shared" si="15"/>
        <v>0</v>
      </c>
      <c r="T5" s="21">
        <f t="shared" si="16"/>
        <v>0</v>
      </c>
      <c r="U5" s="21">
        <f t="shared" si="17"/>
        <v>0</v>
      </c>
      <c r="V5" s="22">
        <f t="shared" si="18"/>
        <v>0</v>
      </c>
      <c r="W5" s="23">
        <v>0</v>
      </c>
    </row>
    <row r="6" spans="1:23" x14ac:dyDescent="0.3">
      <c r="A6" s="13" t="s">
        <v>1</v>
      </c>
      <c r="B6" s="25" t="s">
        <v>3</v>
      </c>
      <c r="C6" s="15"/>
      <c r="D6" s="16">
        <f t="shared" si="0"/>
        <v>0</v>
      </c>
      <c r="E6" s="17">
        <f t="shared" si="1"/>
        <v>0</v>
      </c>
      <c r="F6" s="17">
        <f t="shared" si="2"/>
        <v>0</v>
      </c>
      <c r="G6" s="17">
        <f t="shared" si="3"/>
        <v>0</v>
      </c>
      <c r="H6" s="17">
        <f t="shared" si="4"/>
        <v>0</v>
      </c>
      <c r="I6" s="17">
        <f t="shared" si="5"/>
        <v>0</v>
      </c>
      <c r="J6" s="17">
        <f t="shared" si="6"/>
        <v>0</v>
      </c>
      <c r="K6" s="17">
        <f t="shared" si="7"/>
        <v>0</v>
      </c>
      <c r="L6" s="17">
        <f t="shared" si="8"/>
        <v>0</v>
      </c>
      <c r="M6" s="18">
        <f t="shared" si="9"/>
        <v>0</v>
      </c>
      <c r="N6" s="19">
        <f t="shared" si="10"/>
        <v>0</v>
      </c>
      <c r="O6" s="20">
        <f t="shared" si="11"/>
        <v>0</v>
      </c>
      <c r="P6" s="21">
        <f t="shared" si="12"/>
        <v>0</v>
      </c>
      <c r="Q6" s="21">
        <f t="shared" si="13"/>
        <v>0</v>
      </c>
      <c r="R6" s="21">
        <f t="shared" si="14"/>
        <v>0</v>
      </c>
      <c r="S6" s="21">
        <f t="shared" si="15"/>
        <v>0</v>
      </c>
      <c r="T6" s="21">
        <f t="shared" si="16"/>
        <v>0</v>
      </c>
      <c r="U6" s="21">
        <f t="shared" si="17"/>
        <v>0</v>
      </c>
      <c r="V6" s="22">
        <f t="shared" si="18"/>
        <v>0</v>
      </c>
      <c r="W6" s="23">
        <v>0</v>
      </c>
    </row>
    <row r="7" spans="1:23" x14ac:dyDescent="0.3">
      <c r="A7" s="13" t="s">
        <v>1</v>
      </c>
      <c r="B7" s="24">
        <v>2512</v>
      </c>
      <c r="C7" s="15">
        <f>'[1]MH Ex.'!C10</f>
        <v>1.7400000000000091</v>
      </c>
      <c r="D7" s="16">
        <f t="shared" si="0"/>
        <v>0</v>
      </c>
      <c r="E7" s="17">
        <f t="shared" si="1"/>
        <v>0</v>
      </c>
      <c r="F7" s="17">
        <f t="shared" si="2"/>
        <v>0</v>
      </c>
      <c r="G7" s="17">
        <f t="shared" si="3"/>
        <v>1</v>
      </c>
      <c r="H7" s="17">
        <f t="shared" si="4"/>
        <v>0</v>
      </c>
      <c r="I7" s="17">
        <f t="shared" si="5"/>
        <v>0</v>
      </c>
      <c r="J7" s="17">
        <f t="shared" si="6"/>
        <v>0</v>
      </c>
      <c r="K7" s="17">
        <f t="shared" si="7"/>
        <v>0</v>
      </c>
      <c r="L7" s="17">
        <f t="shared" si="8"/>
        <v>0</v>
      </c>
      <c r="M7" s="18">
        <f t="shared" si="9"/>
        <v>0</v>
      </c>
      <c r="N7" s="19">
        <f t="shared" si="10"/>
        <v>0</v>
      </c>
      <c r="O7" s="20">
        <f t="shared" si="11"/>
        <v>0</v>
      </c>
      <c r="P7" s="21">
        <f t="shared" si="12"/>
        <v>0</v>
      </c>
      <c r="Q7" s="21">
        <f t="shared" si="13"/>
        <v>0</v>
      </c>
      <c r="R7" s="21">
        <f t="shared" si="14"/>
        <v>0</v>
      </c>
      <c r="S7" s="21">
        <f t="shared" si="15"/>
        <v>0</v>
      </c>
      <c r="T7" s="21">
        <f t="shared" si="16"/>
        <v>0</v>
      </c>
      <c r="U7" s="21">
        <f t="shared" si="17"/>
        <v>0</v>
      </c>
      <c r="V7" s="22">
        <f t="shared" si="18"/>
        <v>0</v>
      </c>
      <c r="W7" s="23">
        <v>0</v>
      </c>
    </row>
    <row r="8" spans="1:23" x14ac:dyDescent="0.3">
      <c r="A8" s="13" t="s">
        <v>1</v>
      </c>
      <c r="B8" s="24">
        <v>2492</v>
      </c>
      <c r="C8" s="15">
        <f>'[1]MH Ex.'!C11</f>
        <v>1.7700000000000387</v>
      </c>
      <c r="D8" s="16">
        <f t="shared" si="0"/>
        <v>0</v>
      </c>
      <c r="E8" s="17">
        <f t="shared" si="1"/>
        <v>0</v>
      </c>
      <c r="F8" s="17">
        <f t="shared" si="2"/>
        <v>0</v>
      </c>
      <c r="G8" s="17">
        <f t="shared" si="3"/>
        <v>1</v>
      </c>
      <c r="H8" s="17">
        <f t="shared" si="4"/>
        <v>0</v>
      </c>
      <c r="I8" s="17">
        <f t="shared" si="5"/>
        <v>0</v>
      </c>
      <c r="J8" s="17">
        <f t="shared" si="6"/>
        <v>0</v>
      </c>
      <c r="K8" s="17">
        <f t="shared" si="7"/>
        <v>0</v>
      </c>
      <c r="L8" s="17">
        <f t="shared" si="8"/>
        <v>0</v>
      </c>
      <c r="M8" s="18">
        <f t="shared" si="9"/>
        <v>0</v>
      </c>
      <c r="N8" s="19">
        <f t="shared" si="10"/>
        <v>0</v>
      </c>
      <c r="O8" s="20">
        <f t="shared" si="11"/>
        <v>0</v>
      </c>
      <c r="P8" s="21">
        <f t="shared" si="12"/>
        <v>0</v>
      </c>
      <c r="Q8" s="21">
        <f t="shared" si="13"/>
        <v>0</v>
      </c>
      <c r="R8" s="21">
        <f t="shared" si="14"/>
        <v>0</v>
      </c>
      <c r="S8" s="21">
        <f t="shared" si="15"/>
        <v>0</v>
      </c>
      <c r="T8" s="21">
        <f t="shared" si="16"/>
        <v>0</v>
      </c>
      <c r="U8" s="21">
        <f t="shared" si="17"/>
        <v>0</v>
      </c>
      <c r="V8" s="22">
        <f t="shared" si="18"/>
        <v>0</v>
      </c>
      <c r="W8" s="23">
        <v>0</v>
      </c>
    </row>
    <row r="9" spans="1:23" x14ac:dyDescent="0.3">
      <c r="A9" s="13" t="s">
        <v>1</v>
      </c>
      <c r="B9" s="24">
        <v>2494</v>
      </c>
      <c r="C9" s="15">
        <f>'[1]MH Ex.'!C12</f>
        <v>1.8899999999999864</v>
      </c>
      <c r="D9" s="16">
        <f t="shared" si="0"/>
        <v>0</v>
      </c>
      <c r="E9" s="17">
        <f t="shared" si="1"/>
        <v>0</v>
      </c>
      <c r="F9" s="17">
        <f t="shared" si="2"/>
        <v>0</v>
      </c>
      <c r="G9" s="17">
        <f t="shared" si="3"/>
        <v>1</v>
      </c>
      <c r="H9" s="17">
        <f t="shared" si="4"/>
        <v>0</v>
      </c>
      <c r="I9" s="17">
        <f t="shared" si="5"/>
        <v>0</v>
      </c>
      <c r="J9" s="17">
        <f t="shared" si="6"/>
        <v>0</v>
      </c>
      <c r="K9" s="17">
        <f t="shared" si="7"/>
        <v>0</v>
      </c>
      <c r="L9" s="17">
        <f t="shared" si="8"/>
        <v>0</v>
      </c>
      <c r="M9" s="18">
        <f t="shared" si="9"/>
        <v>0</v>
      </c>
      <c r="N9" s="19">
        <f t="shared" si="10"/>
        <v>0</v>
      </c>
      <c r="O9" s="20">
        <f t="shared" si="11"/>
        <v>0</v>
      </c>
      <c r="P9" s="21">
        <f t="shared" si="12"/>
        <v>0</v>
      </c>
      <c r="Q9" s="21">
        <f t="shared" si="13"/>
        <v>0</v>
      </c>
      <c r="R9" s="21">
        <f t="shared" si="14"/>
        <v>0</v>
      </c>
      <c r="S9" s="21">
        <f t="shared" si="15"/>
        <v>0</v>
      </c>
      <c r="T9" s="21">
        <f t="shared" si="16"/>
        <v>0</v>
      </c>
      <c r="U9" s="21">
        <f t="shared" si="17"/>
        <v>0</v>
      </c>
      <c r="V9" s="22">
        <f t="shared" si="18"/>
        <v>0</v>
      </c>
      <c r="W9" s="23">
        <v>0</v>
      </c>
    </row>
    <row r="10" spans="1:23" x14ac:dyDescent="0.3">
      <c r="A10" s="13" t="s">
        <v>1</v>
      </c>
      <c r="B10" s="24">
        <v>2495</v>
      </c>
      <c r="C10" s="15">
        <f>'[1]MH Ex.'!C13</f>
        <v>1.5049999999999955</v>
      </c>
      <c r="D10" s="16">
        <f t="shared" si="0"/>
        <v>0</v>
      </c>
      <c r="E10" s="17">
        <f t="shared" si="1"/>
        <v>0</v>
      </c>
      <c r="F10" s="17">
        <f t="shared" si="2"/>
        <v>1</v>
      </c>
      <c r="G10" s="17">
        <f t="shared" si="3"/>
        <v>0</v>
      </c>
      <c r="H10" s="17">
        <f t="shared" si="4"/>
        <v>0</v>
      </c>
      <c r="I10" s="17">
        <f t="shared" si="5"/>
        <v>0</v>
      </c>
      <c r="J10" s="17">
        <f t="shared" si="6"/>
        <v>0</v>
      </c>
      <c r="K10" s="17">
        <f t="shared" si="7"/>
        <v>0</v>
      </c>
      <c r="L10" s="17">
        <f t="shared" si="8"/>
        <v>0</v>
      </c>
      <c r="M10" s="18">
        <f t="shared" si="9"/>
        <v>0</v>
      </c>
      <c r="N10" s="19">
        <f t="shared" si="10"/>
        <v>0</v>
      </c>
      <c r="O10" s="20">
        <f t="shared" si="11"/>
        <v>0</v>
      </c>
      <c r="P10" s="21">
        <f t="shared" si="12"/>
        <v>0</v>
      </c>
      <c r="Q10" s="21">
        <f t="shared" si="13"/>
        <v>0</v>
      </c>
      <c r="R10" s="21">
        <f t="shared" si="14"/>
        <v>0</v>
      </c>
      <c r="S10" s="21">
        <f t="shared" si="15"/>
        <v>0</v>
      </c>
      <c r="T10" s="21">
        <f t="shared" si="16"/>
        <v>0</v>
      </c>
      <c r="U10" s="21">
        <f t="shared" si="17"/>
        <v>0</v>
      </c>
      <c r="V10" s="22">
        <f t="shared" si="18"/>
        <v>0</v>
      </c>
      <c r="W10" s="23">
        <v>0</v>
      </c>
    </row>
    <row r="11" spans="1:23" x14ac:dyDescent="0.3">
      <c r="A11" s="13" t="s">
        <v>1</v>
      </c>
      <c r="B11" s="26">
        <v>2512</v>
      </c>
      <c r="C11" s="15"/>
      <c r="D11" s="16">
        <f t="shared" si="0"/>
        <v>0</v>
      </c>
      <c r="E11" s="17">
        <f t="shared" si="1"/>
        <v>0</v>
      </c>
      <c r="F11" s="17">
        <f t="shared" si="2"/>
        <v>0</v>
      </c>
      <c r="G11" s="17">
        <f t="shared" si="3"/>
        <v>0</v>
      </c>
      <c r="H11" s="17">
        <f t="shared" si="4"/>
        <v>0</v>
      </c>
      <c r="I11" s="17">
        <f t="shared" si="5"/>
        <v>0</v>
      </c>
      <c r="J11" s="17">
        <f t="shared" si="6"/>
        <v>0</v>
      </c>
      <c r="K11" s="17">
        <f t="shared" si="7"/>
        <v>0</v>
      </c>
      <c r="L11" s="17">
        <f t="shared" si="8"/>
        <v>0</v>
      </c>
      <c r="M11" s="18">
        <f t="shared" si="9"/>
        <v>0</v>
      </c>
      <c r="N11" s="19">
        <f t="shared" si="10"/>
        <v>0</v>
      </c>
      <c r="O11" s="20">
        <f t="shared" si="11"/>
        <v>0</v>
      </c>
      <c r="P11" s="21">
        <f t="shared" si="12"/>
        <v>0</v>
      </c>
      <c r="Q11" s="21">
        <f t="shared" si="13"/>
        <v>0</v>
      </c>
      <c r="R11" s="21">
        <f t="shared" si="14"/>
        <v>0</v>
      </c>
      <c r="S11" s="21">
        <f t="shared" si="15"/>
        <v>0</v>
      </c>
      <c r="T11" s="21">
        <f t="shared" si="16"/>
        <v>0</v>
      </c>
      <c r="U11" s="21">
        <f t="shared" si="17"/>
        <v>0</v>
      </c>
      <c r="V11" s="22">
        <f t="shared" si="18"/>
        <v>0</v>
      </c>
      <c r="W11" s="23">
        <v>0</v>
      </c>
    </row>
    <row r="12" spans="1:23" x14ac:dyDescent="0.3">
      <c r="A12" s="13" t="s">
        <v>1</v>
      </c>
      <c r="B12" s="24" t="s">
        <v>5</v>
      </c>
      <c r="C12" s="15">
        <f>'[1]MH Ex.'!C15</f>
        <v>1.3149999999999977</v>
      </c>
      <c r="D12" s="16">
        <f t="shared" si="0"/>
        <v>0</v>
      </c>
      <c r="E12" s="17">
        <f t="shared" si="1"/>
        <v>0</v>
      </c>
      <c r="F12" s="17">
        <f t="shared" si="2"/>
        <v>1</v>
      </c>
      <c r="G12" s="17">
        <f t="shared" si="3"/>
        <v>0</v>
      </c>
      <c r="H12" s="17">
        <f t="shared" si="4"/>
        <v>0</v>
      </c>
      <c r="I12" s="17">
        <f t="shared" si="5"/>
        <v>0</v>
      </c>
      <c r="J12" s="17">
        <f t="shared" si="6"/>
        <v>0</v>
      </c>
      <c r="K12" s="17">
        <f t="shared" si="7"/>
        <v>0</v>
      </c>
      <c r="L12" s="17">
        <f t="shared" si="8"/>
        <v>0</v>
      </c>
      <c r="M12" s="18">
        <f t="shared" si="9"/>
        <v>0</v>
      </c>
      <c r="N12" s="19">
        <f t="shared" si="10"/>
        <v>0</v>
      </c>
      <c r="O12" s="20">
        <f t="shared" si="11"/>
        <v>0</v>
      </c>
      <c r="P12" s="21">
        <f t="shared" si="12"/>
        <v>0</v>
      </c>
      <c r="Q12" s="21">
        <f t="shared" si="13"/>
        <v>0</v>
      </c>
      <c r="R12" s="21">
        <f t="shared" si="14"/>
        <v>0</v>
      </c>
      <c r="S12" s="21">
        <f t="shared" si="15"/>
        <v>0</v>
      </c>
      <c r="T12" s="21">
        <f t="shared" si="16"/>
        <v>0</v>
      </c>
      <c r="U12" s="21">
        <f t="shared" si="17"/>
        <v>0</v>
      </c>
      <c r="V12" s="22">
        <f t="shared" si="18"/>
        <v>0</v>
      </c>
      <c r="W12" s="23">
        <v>0</v>
      </c>
    </row>
    <row r="13" spans="1:23" x14ac:dyDescent="0.3">
      <c r="A13" s="13" t="s">
        <v>1</v>
      </c>
      <c r="B13" s="26">
        <v>2492</v>
      </c>
      <c r="C13" s="15"/>
      <c r="D13" s="16">
        <f t="shared" si="0"/>
        <v>0</v>
      </c>
      <c r="E13" s="17">
        <f t="shared" si="1"/>
        <v>0</v>
      </c>
      <c r="F13" s="17">
        <f t="shared" si="2"/>
        <v>0</v>
      </c>
      <c r="G13" s="17">
        <f t="shared" si="3"/>
        <v>0</v>
      </c>
      <c r="H13" s="17">
        <f t="shared" si="4"/>
        <v>0</v>
      </c>
      <c r="I13" s="17">
        <f t="shared" si="5"/>
        <v>0</v>
      </c>
      <c r="J13" s="17">
        <f t="shared" si="6"/>
        <v>0</v>
      </c>
      <c r="K13" s="17">
        <f t="shared" si="7"/>
        <v>0</v>
      </c>
      <c r="L13" s="17">
        <f t="shared" si="8"/>
        <v>0</v>
      </c>
      <c r="M13" s="18">
        <f t="shared" si="9"/>
        <v>0</v>
      </c>
      <c r="N13" s="19">
        <f t="shared" si="10"/>
        <v>0</v>
      </c>
      <c r="O13" s="20">
        <f t="shared" si="11"/>
        <v>0</v>
      </c>
      <c r="P13" s="21">
        <f t="shared" si="12"/>
        <v>0</v>
      </c>
      <c r="Q13" s="21">
        <f t="shared" si="13"/>
        <v>0</v>
      </c>
      <c r="R13" s="21">
        <f t="shared" si="14"/>
        <v>0</v>
      </c>
      <c r="S13" s="21">
        <f t="shared" si="15"/>
        <v>0</v>
      </c>
      <c r="T13" s="21">
        <f t="shared" si="16"/>
        <v>0</v>
      </c>
      <c r="U13" s="21">
        <f t="shared" si="17"/>
        <v>0</v>
      </c>
      <c r="V13" s="22">
        <f t="shared" si="18"/>
        <v>0</v>
      </c>
      <c r="W13" s="23">
        <v>0</v>
      </c>
    </row>
    <row r="14" spans="1:23" x14ac:dyDescent="0.3">
      <c r="A14" s="13" t="s">
        <v>1</v>
      </c>
      <c r="B14" s="24">
        <v>2491</v>
      </c>
      <c r="C14" s="15">
        <f>'[1]MH Ex.'!C17</f>
        <v>1.0500000000000114</v>
      </c>
      <c r="D14" s="16">
        <f t="shared" si="0"/>
        <v>0</v>
      </c>
      <c r="E14" s="17">
        <v>1</v>
      </c>
      <c r="F14" s="17"/>
      <c r="G14" s="17">
        <f t="shared" si="3"/>
        <v>0</v>
      </c>
      <c r="H14" s="17">
        <f t="shared" si="4"/>
        <v>0</v>
      </c>
      <c r="I14" s="17">
        <f t="shared" si="5"/>
        <v>0</v>
      </c>
      <c r="J14" s="17">
        <f t="shared" si="6"/>
        <v>0</v>
      </c>
      <c r="K14" s="17">
        <f t="shared" si="7"/>
        <v>0</v>
      </c>
      <c r="L14" s="17">
        <f t="shared" si="8"/>
        <v>0</v>
      </c>
      <c r="M14" s="18">
        <f t="shared" si="9"/>
        <v>0</v>
      </c>
      <c r="N14" s="19">
        <f t="shared" si="10"/>
        <v>0</v>
      </c>
      <c r="O14" s="20">
        <f t="shared" si="11"/>
        <v>0</v>
      </c>
      <c r="P14" s="21">
        <f t="shared" si="12"/>
        <v>0</v>
      </c>
      <c r="Q14" s="21">
        <f t="shared" si="13"/>
        <v>0</v>
      </c>
      <c r="R14" s="21">
        <f t="shared" si="14"/>
        <v>0</v>
      </c>
      <c r="S14" s="21">
        <f t="shared" si="15"/>
        <v>0</v>
      </c>
      <c r="T14" s="21">
        <f t="shared" si="16"/>
        <v>0</v>
      </c>
      <c r="U14" s="21">
        <f t="shared" si="17"/>
        <v>0</v>
      </c>
      <c r="V14" s="22">
        <f t="shared" si="18"/>
        <v>0</v>
      </c>
      <c r="W14" s="23">
        <v>0</v>
      </c>
    </row>
    <row r="15" spans="1:23" x14ac:dyDescent="0.3">
      <c r="A15" s="13" t="s">
        <v>1</v>
      </c>
      <c r="B15" s="26">
        <v>2494</v>
      </c>
      <c r="C15" s="15"/>
      <c r="D15" s="16">
        <f t="shared" si="0"/>
        <v>0</v>
      </c>
      <c r="E15" s="17">
        <f t="shared" si="1"/>
        <v>0</v>
      </c>
      <c r="F15" s="17">
        <f t="shared" si="2"/>
        <v>0</v>
      </c>
      <c r="G15" s="17">
        <f t="shared" si="3"/>
        <v>0</v>
      </c>
      <c r="H15" s="17">
        <f t="shared" si="4"/>
        <v>0</v>
      </c>
      <c r="I15" s="17">
        <f t="shared" si="5"/>
        <v>0</v>
      </c>
      <c r="J15" s="17">
        <f t="shared" si="6"/>
        <v>0</v>
      </c>
      <c r="K15" s="17">
        <f t="shared" si="7"/>
        <v>0</v>
      </c>
      <c r="L15" s="17">
        <f t="shared" si="8"/>
        <v>0</v>
      </c>
      <c r="M15" s="18">
        <f t="shared" si="9"/>
        <v>0</v>
      </c>
      <c r="N15" s="19">
        <f t="shared" si="10"/>
        <v>0</v>
      </c>
      <c r="O15" s="20">
        <f t="shared" si="11"/>
        <v>0</v>
      </c>
      <c r="P15" s="21">
        <f t="shared" si="12"/>
        <v>0</v>
      </c>
      <c r="Q15" s="21">
        <f t="shared" si="13"/>
        <v>0</v>
      </c>
      <c r="R15" s="21">
        <f t="shared" si="14"/>
        <v>0</v>
      </c>
      <c r="S15" s="21">
        <f t="shared" si="15"/>
        <v>0</v>
      </c>
      <c r="T15" s="21">
        <f t="shared" si="16"/>
        <v>0</v>
      </c>
      <c r="U15" s="21">
        <f t="shared" si="17"/>
        <v>0</v>
      </c>
      <c r="V15" s="22">
        <f t="shared" si="18"/>
        <v>0</v>
      </c>
      <c r="W15" s="23">
        <v>0</v>
      </c>
    </row>
    <row r="16" spans="1:23" x14ac:dyDescent="0.3">
      <c r="A16" s="13" t="s">
        <v>1</v>
      </c>
      <c r="B16" s="24">
        <v>2511</v>
      </c>
      <c r="C16" s="15">
        <f>'[1]MH Ex.'!C19</f>
        <v>1.0499999999999545</v>
      </c>
      <c r="D16" s="16">
        <f t="shared" si="0"/>
        <v>0</v>
      </c>
      <c r="E16" s="17">
        <f t="shared" si="1"/>
        <v>1</v>
      </c>
      <c r="F16" s="17">
        <f t="shared" si="2"/>
        <v>0</v>
      </c>
      <c r="G16" s="17">
        <f t="shared" si="3"/>
        <v>0</v>
      </c>
      <c r="H16" s="17">
        <f t="shared" si="4"/>
        <v>0</v>
      </c>
      <c r="I16" s="17">
        <f t="shared" si="5"/>
        <v>0</v>
      </c>
      <c r="J16" s="17">
        <f t="shared" si="6"/>
        <v>0</v>
      </c>
      <c r="K16" s="17">
        <f t="shared" si="7"/>
        <v>0</v>
      </c>
      <c r="L16" s="17">
        <f t="shared" si="8"/>
        <v>0</v>
      </c>
      <c r="M16" s="18">
        <f t="shared" si="9"/>
        <v>0</v>
      </c>
      <c r="N16" s="19">
        <f t="shared" si="10"/>
        <v>0</v>
      </c>
      <c r="O16" s="20">
        <f t="shared" si="11"/>
        <v>0</v>
      </c>
      <c r="P16" s="21">
        <f t="shared" si="12"/>
        <v>0</v>
      </c>
      <c r="Q16" s="21">
        <f t="shared" si="13"/>
        <v>0</v>
      </c>
      <c r="R16" s="21">
        <f t="shared" si="14"/>
        <v>0</v>
      </c>
      <c r="S16" s="21">
        <f t="shared" si="15"/>
        <v>0</v>
      </c>
      <c r="T16" s="21">
        <f t="shared" si="16"/>
        <v>0</v>
      </c>
      <c r="U16" s="21">
        <f t="shared" si="17"/>
        <v>0</v>
      </c>
      <c r="V16" s="22">
        <f t="shared" si="18"/>
        <v>0</v>
      </c>
      <c r="W16" s="23">
        <v>0</v>
      </c>
    </row>
    <row r="17" spans="1:23" x14ac:dyDescent="0.3">
      <c r="A17" s="13" t="s">
        <v>1</v>
      </c>
      <c r="B17" s="26">
        <v>2495</v>
      </c>
      <c r="C17" s="15"/>
      <c r="D17" s="16">
        <f t="shared" si="0"/>
        <v>0</v>
      </c>
      <c r="E17" s="17">
        <f t="shared" si="1"/>
        <v>0</v>
      </c>
      <c r="F17" s="17">
        <f t="shared" si="2"/>
        <v>0</v>
      </c>
      <c r="G17" s="17">
        <f t="shared" si="3"/>
        <v>0</v>
      </c>
      <c r="H17" s="17">
        <f t="shared" si="4"/>
        <v>0</v>
      </c>
      <c r="I17" s="17">
        <f t="shared" si="5"/>
        <v>0</v>
      </c>
      <c r="J17" s="17">
        <f t="shared" si="6"/>
        <v>0</v>
      </c>
      <c r="K17" s="17">
        <f t="shared" si="7"/>
        <v>0</v>
      </c>
      <c r="L17" s="17">
        <f t="shared" si="8"/>
        <v>0</v>
      </c>
      <c r="M17" s="18">
        <f t="shared" si="9"/>
        <v>0</v>
      </c>
      <c r="N17" s="19">
        <f t="shared" si="10"/>
        <v>0</v>
      </c>
      <c r="O17" s="20">
        <f t="shared" si="11"/>
        <v>0</v>
      </c>
      <c r="P17" s="21">
        <f t="shared" si="12"/>
        <v>0</v>
      </c>
      <c r="Q17" s="21">
        <f t="shared" si="13"/>
        <v>0</v>
      </c>
      <c r="R17" s="21">
        <f t="shared" si="14"/>
        <v>0</v>
      </c>
      <c r="S17" s="21">
        <f t="shared" si="15"/>
        <v>0</v>
      </c>
      <c r="T17" s="21">
        <f t="shared" si="16"/>
        <v>0</v>
      </c>
      <c r="U17" s="21">
        <f t="shared" si="17"/>
        <v>0</v>
      </c>
      <c r="V17" s="22">
        <f t="shared" si="18"/>
        <v>0</v>
      </c>
      <c r="W17" s="23">
        <v>0</v>
      </c>
    </row>
    <row r="18" spans="1:23" ht="15" thickBot="1" x14ac:dyDescent="0.35">
      <c r="A18" s="13" t="s">
        <v>1</v>
      </c>
      <c r="B18" s="27">
        <v>2509</v>
      </c>
      <c r="C18" s="15">
        <f>'[1]MH Ex.'!C21</f>
        <v>1.1999999999999886</v>
      </c>
      <c r="D18" s="16">
        <f t="shared" si="0"/>
        <v>0</v>
      </c>
      <c r="E18" s="17">
        <f t="shared" si="1"/>
        <v>0</v>
      </c>
      <c r="F18" s="17">
        <f t="shared" si="2"/>
        <v>1</v>
      </c>
      <c r="G18" s="17">
        <f t="shared" si="3"/>
        <v>0</v>
      </c>
      <c r="H18" s="17">
        <f t="shared" si="4"/>
        <v>0</v>
      </c>
      <c r="I18" s="17">
        <f t="shared" si="5"/>
        <v>0</v>
      </c>
      <c r="J18" s="17">
        <f t="shared" si="6"/>
        <v>0</v>
      </c>
      <c r="K18" s="17">
        <f t="shared" si="7"/>
        <v>0</v>
      </c>
      <c r="L18" s="17">
        <f t="shared" si="8"/>
        <v>0</v>
      </c>
      <c r="M18" s="18">
        <f t="shared" si="9"/>
        <v>0</v>
      </c>
      <c r="N18" s="19">
        <f t="shared" si="10"/>
        <v>0</v>
      </c>
      <c r="O18" s="20">
        <f t="shared" si="11"/>
        <v>0</v>
      </c>
      <c r="P18" s="21">
        <f t="shared" si="12"/>
        <v>0</v>
      </c>
      <c r="Q18" s="21">
        <f t="shared" si="13"/>
        <v>0</v>
      </c>
      <c r="R18" s="21">
        <f t="shared" si="14"/>
        <v>0</v>
      </c>
      <c r="S18" s="21">
        <f t="shared" si="15"/>
        <v>0</v>
      </c>
      <c r="T18" s="21">
        <f t="shared" si="16"/>
        <v>0</v>
      </c>
      <c r="U18" s="21">
        <f t="shared" si="17"/>
        <v>0</v>
      </c>
      <c r="V18" s="22">
        <f t="shared" si="18"/>
        <v>0</v>
      </c>
      <c r="W18" s="23">
        <v>0</v>
      </c>
    </row>
    <row r="19" spans="1:23" x14ac:dyDescent="0.3">
      <c r="A19" s="13" t="s">
        <v>1</v>
      </c>
      <c r="B19" s="28" t="s">
        <v>6</v>
      </c>
      <c r="C19" s="15">
        <f>'[1]MH Ex.'!C22</f>
        <v>0</v>
      </c>
      <c r="D19" s="16">
        <f t="shared" si="0"/>
        <v>0</v>
      </c>
      <c r="E19" s="17">
        <f t="shared" si="1"/>
        <v>0</v>
      </c>
      <c r="F19" s="17">
        <f t="shared" si="2"/>
        <v>0</v>
      </c>
      <c r="G19" s="17">
        <f t="shared" si="3"/>
        <v>0</v>
      </c>
      <c r="H19" s="17">
        <f t="shared" si="4"/>
        <v>0</v>
      </c>
      <c r="I19" s="17">
        <f t="shared" si="5"/>
        <v>0</v>
      </c>
      <c r="J19" s="17">
        <f t="shared" si="6"/>
        <v>0</v>
      </c>
      <c r="K19" s="17">
        <f t="shared" si="7"/>
        <v>0</v>
      </c>
      <c r="L19" s="17">
        <f t="shared" si="8"/>
        <v>0</v>
      </c>
      <c r="M19" s="18">
        <f t="shared" si="9"/>
        <v>0</v>
      </c>
      <c r="N19" s="19">
        <f t="shared" si="10"/>
        <v>0</v>
      </c>
      <c r="O19" s="20">
        <f t="shared" si="11"/>
        <v>0</v>
      </c>
      <c r="P19" s="21">
        <f t="shared" si="12"/>
        <v>0</v>
      </c>
      <c r="Q19" s="21">
        <f t="shared" si="13"/>
        <v>0</v>
      </c>
      <c r="R19" s="21">
        <f t="shared" si="14"/>
        <v>0</v>
      </c>
      <c r="S19" s="21">
        <f t="shared" si="15"/>
        <v>0</v>
      </c>
      <c r="T19" s="21">
        <f t="shared" si="16"/>
        <v>0</v>
      </c>
      <c r="U19" s="21">
        <f t="shared" si="17"/>
        <v>0</v>
      </c>
      <c r="V19" s="22">
        <f t="shared" si="18"/>
        <v>0</v>
      </c>
      <c r="W19" s="23">
        <v>0</v>
      </c>
    </row>
    <row r="20" spans="1:23" x14ac:dyDescent="0.3">
      <c r="A20" s="13" t="s">
        <v>1</v>
      </c>
      <c r="B20" s="29">
        <v>2503</v>
      </c>
      <c r="C20" s="15">
        <f>'[1]MH Ex.'!C23</f>
        <v>2.2200000000000273</v>
      </c>
      <c r="D20" s="16">
        <f t="shared" si="0"/>
        <v>0</v>
      </c>
      <c r="E20" s="17">
        <f t="shared" si="1"/>
        <v>0</v>
      </c>
      <c r="F20" s="17">
        <f t="shared" si="2"/>
        <v>0</v>
      </c>
      <c r="G20" s="17">
        <f t="shared" si="3"/>
        <v>0</v>
      </c>
      <c r="H20" s="17">
        <f t="shared" si="4"/>
        <v>1</v>
      </c>
      <c r="I20" s="17">
        <f t="shared" si="5"/>
        <v>0</v>
      </c>
      <c r="J20" s="17">
        <f t="shared" si="6"/>
        <v>0</v>
      </c>
      <c r="K20" s="17">
        <f t="shared" si="7"/>
        <v>0</v>
      </c>
      <c r="L20" s="17">
        <f t="shared" si="8"/>
        <v>0</v>
      </c>
      <c r="M20" s="18">
        <f t="shared" si="9"/>
        <v>0</v>
      </c>
      <c r="N20" s="19">
        <f t="shared" si="10"/>
        <v>0</v>
      </c>
      <c r="O20" s="20">
        <f t="shared" si="11"/>
        <v>0</v>
      </c>
      <c r="P20" s="21">
        <f t="shared" si="12"/>
        <v>0</v>
      </c>
      <c r="Q20" s="21">
        <f t="shared" si="13"/>
        <v>0</v>
      </c>
      <c r="R20" s="21">
        <f t="shared" si="14"/>
        <v>0</v>
      </c>
      <c r="S20" s="21">
        <f t="shared" si="15"/>
        <v>0</v>
      </c>
      <c r="T20" s="21">
        <f t="shared" si="16"/>
        <v>0</v>
      </c>
      <c r="U20" s="21">
        <f t="shared" si="17"/>
        <v>0</v>
      </c>
      <c r="V20" s="22">
        <f t="shared" si="18"/>
        <v>0</v>
      </c>
      <c r="W20" s="23">
        <v>0</v>
      </c>
    </row>
    <row r="21" spans="1:23" x14ac:dyDescent="0.3">
      <c r="A21" s="13" t="s">
        <v>1</v>
      </c>
      <c r="B21" s="29">
        <v>2500</v>
      </c>
      <c r="C21" s="15">
        <f>'[1]MH Ex.'!C24</f>
        <v>1.7699999999999818</v>
      </c>
      <c r="D21" s="16">
        <f t="shared" si="0"/>
        <v>0</v>
      </c>
      <c r="E21" s="17">
        <f t="shared" si="1"/>
        <v>0</v>
      </c>
      <c r="F21" s="17">
        <f t="shared" si="2"/>
        <v>0</v>
      </c>
      <c r="G21" s="17">
        <f t="shared" si="3"/>
        <v>1</v>
      </c>
      <c r="H21" s="17">
        <f t="shared" si="4"/>
        <v>0</v>
      </c>
      <c r="I21" s="17">
        <f t="shared" si="5"/>
        <v>0</v>
      </c>
      <c r="J21" s="17">
        <f t="shared" si="6"/>
        <v>0</v>
      </c>
      <c r="K21" s="17">
        <f t="shared" si="7"/>
        <v>0</v>
      </c>
      <c r="L21" s="17">
        <f t="shared" si="8"/>
        <v>0</v>
      </c>
      <c r="M21" s="18">
        <f t="shared" si="9"/>
        <v>0</v>
      </c>
      <c r="N21" s="19">
        <f t="shared" si="10"/>
        <v>0</v>
      </c>
      <c r="O21" s="20">
        <f t="shared" si="11"/>
        <v>0</v>
      </c>
      <c r="P21" s="21">
        <f t="shared" si="12"/>
        <v>0</v>
      </c>
      <c r="Q21" s="21">
        <f t="shared" si="13"/>
        <v>0</v>
      </c>
      <c r="R21" s="21">
        <f t="shared" si="14"/>
        <v>0</v>
      </c>
      <c r="S21" s="21">
        <f t="shared" si="15"/>
        <v>0</v>
      </c>
      <c r="T21" s="21">
        <f t="shared" si="16"/>
        <v>0</v>
      </c>
      <c r="U21" s="21">
        <f t="shared" si="17"/>
        <v>0</v>
      </c>
      <c r="V21" s="22">
        <f t="shared" si="18"/>
        <v>0</v>
      </c>
      <c r="W21" s="23">
        <v>0</v>
      </c>
    </row>
    <row r="22" spans="1:23" x14ac:dyDescent="0.3">
      <c r="A22" s="13" t="s">
        <v>1</v>
      </c>
      <c r="B22" s="29">
        <v>2497</v>
      </c>
      <c r="C22" s="15">
        <f>'[1]MH Ex.'!C25</f>
        <v>1.6700000000000159</v>
      </c>
      <c r="D22" s="16">
        <f t="shared" si="0"/>
        <v>0</v>
      </c>
      <c r="E22" s="17">
        <f t="shared" si="1"/>
        <v>0</v>
      </c>
      <c r="F22" s="17">
        <f t="shared" si="2"/>
        <v>0</v>
      </c>
      <c r="G22" s="17">
        <f t="shared" si="3"/>
        <v>1</v>
      </c>
      <c r="H22" s="17">
        <f t="shared" si="4"/>
        <v>0</v>
      </c>
      <c r="I22" s="17">
        <f t="shared" si="5"/>
        <v>0</v>
      </c>
      <c r="J22" s="17">
        <f t="shared" si="6"/>
        <v>0</v>
      </c>
      <c r="K22" s="17">
        <f t="shared" si="7"/>
        <v>0</v>
      </c>
      <c r="L22" s="17">
        <f t="shared" si="8"/>
        <v>0</v>
      </c>
      <c r="M22" s="18">
        <f t="shared" si="9"/>
        <v>0</v>
      </c>
      <c r="N22" s="19">
        <f t="shared" si="10"/>
        <v>0</v>
      </c>
      <c r="O22" s="20">
        <f t="shared" si="11"/>
        <v>0</v>
      </c>
      <c r="P22" s="21">
        <f t="shared" si="12"/>
        <v>0</v>
      </c>
      <c r="Q22" s="21">
        <f t="shared" si="13"/>
        <v>0</v>
      </c>
      <c r="R22" s="21">
        <f t="shared" si="14"/>
        <v>0</v>
      </c>
      <c r="S22" s="21">
        <f t="shared" si="15"/>
        <v>0</v>
      </c>
      <c r="T22" s="21">
        <f t="shared" si="16"/>
        <v>0</v>
      </c>
      <c r="U22" s="21">
        <f t="shared" si="17"/>
        <v>0</v>
      </c>
      <c r="V22" s="22">
        <f t="shared" si="18"/>
        <v>0</v>
      </c>
      <c r="W22" s="23">
        <v>0</v>
      </c>
    </row>
    <row r="23" spans="1:23" x14ac:dyDescent="0.3">
      <c r="A23" s="13" t="s">
        <v>1</v>
      </c>
      <c r="B23" s="29">
        <v>2496</v>
      </c>
      <c r="C23" s="15">
        <f>'[1]MH Ex.'!C26</f>
        <v>1.6700000000000159</v>
      </c>
      <c r="D23" s="16">
        <f t="shared" si="0"/>
        <v>0</v>
      </c>
      <c r="E23" s="17">
        <f t="shared" si="1"/>
        <v>0</v>
      </c>
      <c r="F23" s="17">
        <f t="shared" si="2"/>
        <v>0</v>
      </c>
      <c r="G23" s="17">
        <f t="shared" si="3"/>
        <v>1</v>
      </c>
      <c r="H23" s="17">
        <f t="shared" si="4"/>
        <v>0</v>
      </c>
      <c r="I23" s="17">
        <f t="shared" si="5"/>
        <v>0</v>
      </c>
      <c r="J23" s="17">
        <f t="shared" si="6"/>
        <v>0</v>
      </c>
      <c r="K23" s="17">
        <f t="shared" si="7"/>
        <v>0</v>
      </c>
      <c r="L23" s="17">
        <f t="shared" si="8"/>
        <v>0</v>
      </c>
      <c r="M23" s="18">
        <f t="shared" si="9"/>
        <v>0</v>
      </c>
      <c r="N23" s="19">
        <f t="shared" si="10"/>
        <v>0</v>
      </c>
      <c r="O23" s="20">
        <f t="shared" si="11"/>
        <v>0</v>
      </c>
      <c r="P23" s="21">
        <f t="shared" si="12"/>
        <v>0</v>
      </c>
      <c r="Q23" s="21">
        <f t="shared" si="13"/>
        <v>0</v>
      </c>
      <c r="R23" s="21">
        <f t="shared" si="14"/>
        <v>0</v>
      </c>
      <c r="S23" s="21">
        <f t="shared" si="15"/>
        <v>0</v>
      </c>
      <c r="T23" s="21">
        <f t="shared" si="16"/>
        <v>0</v>
      </c>
      <c r="U23" s="21">
        <f t="shared" si="17"/>
        <v>0</v>
      </c>
      <c r="V23" s="22">
        <f t="shared" si="18"/>
        <v>0</v>
      </c>
      <c r="W23" s="23">
        <v>0</v>
      </c>
    </row>
    <row r="24" spans="1:23" x14ac:dyDescent="0.3">
      <c r="A24" s="13" t="s">
        <v>1</v>
      </c>
      <c r="B24" s="29">
        <v>2507</v>
      </c>
      <c r="C24" s="15">
        <f>'[1]MH Ex.'!C27</f>
        <v>1.2649999999999864</v>
      </c>
      <c r="D24" s="16">
        <f t="shared" si="0"/>
        <v>0</v>
      </c>
      <c r="E24" s="17">
        <f t="shared" si="1"/>
        <v>0</v>
      </c>
      <c r="F24" s="17">
        <f t="shared" si="2"/>
        <v>1</v>
      </c>
      <c r="G24" s="17">
        <f t="shared" si="3"/>
        <v>0</v>
      </c>
      <c r="H24" s="17">
        <f t="shared" si="4"/>
        <v>0</v>
      </c>
      <c r="I24" s="17">
        <f t="shared" si="5"/>
        <v>0</v>
      </c>
      <c r="J24" s="17">
        <f t="shared" si="6"/>
        <v>0</v>
      </c>
      <c r="K24" s="17">
        <f t="shared" si="7"/>
        <v>0</v>
      </c>
      <c r="L24" s="17">
        <f t="shared" si="8"/>
        <v>0</v>
      </c>
      <c r="M24" s="18">
        <f t="shared" si="9"/>
        <v>0</v>
      </c>
      <c r="N24" s="19">
        <f t="shared" si="10"/>
        <v>0</v>
      </c>
      <c r="O24" s="20">
        <f t="shared" si="11"/>
        <v>0</v>
      </c>
      <c r="P24" s="21">
        <f t="shared" si="12"/>
        <v>0</v>
      </c>
      <c r="Q24" s="21">
        <f t="shared" si="13"/>
        <v>0</v>
      </c>
      <c r="R24" s="21">
        <f t="shared" si="14"/>
        <v>0</v>
      </c>
      <c r="S24" s="21">
        <f t="shared" si="15"/>
        <v>0</v>
      </c>
      <c r="T24" s="21">
        <f t="shared" si="16"/>
        <v>0</v>
      </c>
      <c r="U24" s="21">
        <f t="shared" si="17"/>
        <v>0</v>
      </c>
      <c r="V24" s="22">
        <f t="shared" si="18"/>
        <v>0</v>
      </c>
      <c r="W24" s="23">
        <v>0</v>
      </c>
    </row>
    <row r="25" spans="1:23" ht="15" thickBot="1" x14ac:dyDescent="0.35">
      <c r="A25" s="13" t="s">
        <v>1</v>
      </c>
      <c r="B25" s="27" t="s">
        <v>7</v>
      </c>
      <c r="C25" s="15">
        <f>'[1]MH Ex.'!C28</f>
        <v>1.3000000000000114</v>
      </c>
      <c r="D25" s="16">
        <f t="shared" si="0"/>
        <v>0</v>
      </c>
      <c r="E25" s="17">
        <f t="shared" si="1"/>
        <v>0</v>
      </c>
      <c r="F25" s="17">
        <f t="shared" si="2"/>
        <v>1</v>
      </c>
      <c r="G25" s="17">
        <f t="shared" si="3"/>
        <v>0</v>
      </c>
      <c r="H25" s="17">
        <f t="shared" si="4"/>
        <v>0</v>
      </c>
      <c r="I25" s="17">
        <f t="shared" si="5"/>
        <v>0</v>
      </c>
      <c r="J25" s="17">
        <f t="shared" si="6"/>
        <v>0</v>
      </c>
      <c r="K25" s="17">
        <f t="shared" si="7"/>
        <v>0</v>
      </c>
      <c r="L25" s="17">
        <f t="shared" si="8"/>
        <v>0</v>
      </c>
      <c r="M25" s="18">
        <f t="shared" si="9"/>
        <v>0</v>
      </c>
      <c r="N25" s="19">
        <f t="shared" si="10"/>
        <v>0</v>
      </c>
      <c r="O25" s="20">
        <f t="shared" si="11"/>
        <v>0</v>
      </c>
      <c r="P25" s="21">
        <f t="shared" si="12"/>
        <v>0</v>
      </c>
      <c r="Q25" s="21">
        <f t="shared" si="13"/>
        <v>0</v>
      </c>
      <c r="R25" s="21">
        <f t="shared" si="14"/>
        <v>0</v>
      </c>
      <c r="S25" s="21">
        <f t="shared" si="15"/>
        <v>0</v>
      </c>
      <c r="T25" s="21">
        <f t="shared" si="16"/>
        <v>0</v>
      </c>
      <c r="U25" s="21">
        <f t="shared" si="17"/>
        <v>0</v>
      </c>
      <c r="V25" s="22">
        <f t="shared" si="18"/>
        <v>0</v>
      </c>
      <c r="W25" s="23">
        <v>0</v>
      </c>
    </row>
    <row r="26" spans="1:23" x14ac:dyDescent="0.3">
      <c r="A26" s="13" t="s">
        <v>1</v>
      </c>
      <c r="B26" s="30">
        <v>2497</v>
      </c>
      <c r="C26" s="15"/>
      <c r="D26" s="16">
        <f t="shared" si="0"/>
        <v>0</v>
      </c>
      <c r="E26" s="17">
        <f t="shared" si="1"/>
        <v>0</v>
      </c>
      <c r="F26" s="17">
        <f t="shared" si="2"/>
        <v>0</v>
      </c>
      <c r="G26" s="17">
        <f t="shared" si="3"/>
        <v>0</v>
      </c>
      <c r="H26" s="17">
        <f t="shared" si="4"/>
        <v>0</v>
      </c>
      <c r="I26" s="17">
        <f t="shared" si="5"/>
        <v>0</v>
      </c>
      <c r="J26" s="17">
        <f t="shared" si="6"/>
        <v>0</v>
      </c>
      <c r="K26" s="17">
        <f t="shared" si="7"/>
        <v>0</v>
      </c>
      <c r="L26" s="17">
        <f t="shared" si="8"/>
        <v>0</v>
      </c>
      <c r="M26" s="18">
        <f t="shared" si="9"/>
        <v>0</v>
      </c>
      <c r="N26" s="19">
        <f t="shared" si="10"/>
        <v>0</v>
      </c>
      <c r="O26" s="20">
        <f t="shared" si="11"/>
        <v>0</v>
      </c>
      <c r="P26" s="21">
        <f t="shared" si="12"/>
        <v>0</v>
      </c>
      <c r="Q26" s="21">
        <f t="shared" si="13"/>
        <v>0</v>
      </c>
      <c r="R26" s="21">
        <f t="shared" si="14"/>
        <v>0</v>
      </c>
      <c r="S26" s="21">
        <f t="shared" si="15"/>
        <v>0</v>
      </c>
      <c r="T26" s="21">
        <f t="shared" si="16"/>
        <v>0</v>
      </c>
      <c r="U26" s="21">
        <f t="shared" si="17"/>
        <v>0</v>
      </c>
      <c r="V26" s="22">
        <f t="shared" si="18"/>
        <v>0</v>
      </c>
      <c r="W26" s="23">
        <v>0</v>
      </c>
    </row>
    <row r="27" spans="1:23" x14ac:dyDescent="0.3">
      <c r="A27" s="13" t="s">
        <v>1</v>
      </c>
      <c r="B27" s="29">
        <v>2498</v>
      </c>
      <c r="C27" s="15">
        <f>'[1]MH Ex.'!C30</f>
        <v>1.1999999999999886</v>
      </c>
      <c r="D27" s="16">
        <f t="shared" si="0"/>
        <v>0</v>
      </c>
      <c r="E27" s="17">
        <f t="shared" si="1"/>
        <v>0</v>
      </c>
      <c r="F27" s="17">
        <f t="shared" si="2"/>
        <v>1</v>
      </c>
      <c r="G27" s="17">
        <f t="shared" si="3"/>
        <v>0</v>
      </c>
      <c r="H27" s="17">
        <f t="shared" si="4"/>
        <v>0</v>
      </c>
      <c r="I27" s="17">
        <f t="shared" si="5"/>
        <v>0</v>
      </c>
      <c r="J27" s="17">
        <f t="shared" si="6"/>
        <v>0</v>
      </c>
      <c r="K27" s="17">
        <f t="shared" si="7"/>
        <v>0</v>
      </c>
      <c r="L27" s="17">
        <f t="shared" si="8"/>
        <v>0</v>
      </c>
      <c r="M27" s="18">
        <f t="shared" si="9"/>
        <v>0</v>
      </c>
      <c r="N27" s="19">
        <f t="shared" si="10"/>
        <v>0</v>
      </c>
      <c r="O27" s="20">
        <f t="shared" si="11"/>
        <v>0</v>
      </c>
      <c r="P27" s="21">
        <f t="shared" si="12"/>
        <v>0</v>
      </c>
      <c r="Q27" s="21">
        <f t="shared" si="13"/>
        <v>0</v>
      </c>
      <c r="R27" s="21">
        <f t="shared" si="14"/>
        <v>0</v>
      </c>
      <c r="S27" s="21">
        <f t="shared" si="15"/>
        <v>0</v>
      </c>
      <c r="T27" s="21">
        <f t="shared" si="16"/>
        <v>0</v>
      </c>
      <c r="U27" s="21">
        <f t="shared" si="17"/>
        <v>0</v>
      </c>
      <c r="V27" s="22">
        <f t="shared" si="18"/>
        <v>0</v>
      </c>
      <c r="W27" s="23">
        <v>0</v>
      </c>
    </row>
    <row r="28" spans="1:23" ht="15" thickBot="1" x14ac:dyDescent="0.35">
      <c r="A28" s="13" t="s">
        <v>1</v>
      </c>
      <c r="B28" s="27">
        <v>2499</v>
      </c>
      <c r="C28" s="15">
        <f>'[1]MH Ex.'!C31</f>
        <v>1.0499999999999545</v>
      </c>
      <c r="D28" s="16">
        <f t="shared" si="0"/>
        <v>0</v>
      </c>
      <c r="E28" s="17">
        <f t="shared" si="1"/>
        <v>1</v>
      </c>
      <c r="F28" s="17">
        <f t="shared" si="2"/>
        <v>0</v>
      </c>
      <c r="G28" s="17">
        <f t="shared" si="3"/>
        <v>0</v>
      </c>
      <c r="H28" s="17">
        <f t="shared" si="4"/>
        <v>0</v>
      </c>
      <c r="I28" s="17">
        <f t="shared" si="5"/>
        <v>0</v>
      </c>
      <c r="J28" s="17">
        <f t="shared" si="6"/>
        <v>0</v>
      </c>
      <c r="K28" s="17">
        <f t="shared" si="7"/>
        <v>0</v>
      </c>
      <c r="L28" s="17">
        <f t="shared" si="8"/>
        <v>0</v>
      </c>
      <c r="M28" s="18">
        <f t="shared" si="9"/>
        <v>0</v>
      </c>
      <c r="N28" s="19">
        <f t="shared" si="10"/>
        <v>0</v>
      </c>
      <c r="O28" s="20">
        <f t="shared" si="11"/>
        <v>0</v>
      </c>
      <c r="P28" s="21">
        <f t="shared" si="12"/>
        <v>0</v>
      </c>
      <c r="Q28" s="21">
        <f t="shared" si="13"/>
        <v>0</v>
      </c>
      <c r="R28" s="21">
        <f t="shared" si="14"/>
        <v>0</v>
      </c>
      <c r="S28" s="21">
        <f t="shared" si="15"/>
        <v>0</v>
      </c>
      <c r="T28" s="21">
        <f t="shared" si="16"/>
        <v>0</v>
      </c>
      <c r="U28" s="21">
        <f t="shared" si="17"/>
        <v>0</v>
      </c>
      <c r="V28" s="22">
        <f t="shared" si="18"/>
        <v>0</v>
      </c>
      <c r="W28" s="23">
        <v>0</v>
      </c>
    </row>
    <row r="29" spans="1:23" x14ac:dyDescent="0.3">
      <c r="A29" s="13" t="s">
        <v>1</v>
      </c>
      <c r="B29" s="30">
        <v>2500</v>
      </c>
      <c r="C29" s="15"/>
      <c r="D29" s="16">
        <f t="shared" si="0"/>
        <v>0</v>
      </c>
      <c r="E29" s="17">
        <f t="shared" si="1"/>
        <v>0</v>
      </c>
      <c r="F29" s="17">
        <f t="shared" si="2"/>
        <v>0</v>
      </c>
      <c r="G29" s="17">
        <f t="shared" si="3"/>
        <v>0</v>
      </c>
      <c r="H29" s="17">
        <f t="shared" si="4"/>
        <v>0</v>
      </c>
      <c r="I29" s="17">
        <f t="shared" si="5"/>
        <v>0</v>
      </c>
      <c r="J29" s="17">
        <f t="shared" si="6"/>
        <v>0</v>
      </c>
      <c r="K29" s="17">
        <f t="shared" si="7"/>
        <v>0</v>
      </c>
      <c r="L29" s="17">
        <f t="shared" si="8"/>
        <v>0</v>
      </c>
      <c r="M29" s="18">
        <f t="shared" si="9"/>
        <v>0</v>
      </c>
      <c r="N29" s="19">
        <f t="shared" si="10"/>
        <v>0</v>
      </c>
      <c r="O29" s="20">
        <f t="shared" si="11"/>
        <v>0</v>
      </c>
      <c r="P29" s="21">
        <f t="shared" si="12"/>
        <v>0</v>
      </c>
      <c r="Q29" s="21">
        <f t="shared" si="13"/>
        <v>0</v>
      </c>
      <c r="R29" s="21">
        <f t="shared" si="14"/>
        <v>0</v>
      </c>
      <c r="S29" s="21">
        <f t="shared" si="15"/>
        <v>0</v>
      </c>
      <c r="T29" s="21">
        <f t="shared" si="16"/>
        <v>0</v>
      </c>
      <c r="U29" s="21">
        <f t="shared" si="17"/>
        <v>0</v>
      </c>
      <c r="V29" s="22">
        <f t="shared" si="18"/>
        <v>0</v>
      </c>
      <c r="W29" s="23">
        <v>0</v>
      </c>
    </row>
    <row r="30" spans="1:23" x14ac:dyDescent="0.3">
      <c r="A30" s="13" t="s">
        <v>1</v>
      </c>
      <c r="B30" s="29">
        <v>2501</v>
      </c>
      <c r="C30" s="15">
        <f>'[1]MH Ex.'!C33</f>
        <v>1.3499999999999659</v>
      </c>
      <c r="D30" s="16">
        <f t="shared" si="0"/>
        <v>0</v>
      </c>
      <c r="E30" s="17">
        <f t="shared" si="1"/>
        <v>0</v>
      </c>
      <c r="F30" s="17">
        <f t="shared" si="2"/>
        <v>1</v>
      </c>
      <c r="G30" s="17">
        <f t="shared" si="3"/>
        <v>0</v>
      </c>
      <c r="H30" s="17">
        <f t="shared" si="4"/>
        <v>0</v>
      </c>
      <c r="I30" s="17">
        <f t="shared" si="5"/>
        <v>0</v>
      </c>
      <c r="J30" s="17">
        <f t="shared" si="6"/>
        <v>0</v>
      </c>
      <c r="K30" s="17">
        <f t="shared" si="7"/>
        <v>0</v>
      </c>
      <c r="L30" s="17">
        <f t="shared" si="8"/>
        <v>0</v>
      </c>
      <c r="M30" s="18">
        <f t="shared" si="9"/>
        <v>0</v>
      </c>
      <c r="N30" s="19">
        <f t="shared" si="10"/>
        <v>0</v>
      </c>
      <c r="O30" s="20">
        <f t="shared" si="11"/>
        <v>0</v>
      </c>
      <c r="P30" s="21">
        <f t="shared" si="12"/>
        <v>0</v>
      </c>
      <c r="Q30" s="21">
        <f t="shared" si="13"/>
        <v>0</v>
      </c>
      <c r="R30" s="21">
        <f t="shared" si="14"/>
        <v>0</v>
      </c>
      <c r="S30" s="21">
        <f t="shared" si="15"/>
        <v>0</v>
      </c>
      <c r="T30" s="21">
        <f t="shared" si="16"/>
        <v>0</v>
      </c>
      <c r="U30" s="21">
        <f t="shared" si="17"/>
        <v>0</v>
      </c>
      <c r="V30" s="22">
        <f t="shared" si="18"/>
        <v>0</v>
      </c>
      <c r="W30" s="23">
        <v>0</v>
      </c>
    </row>
    <row r="31" spans="1:23" ht="15" thickBot="1" x14ac:dyDescent="0.35">
      <c r="A31" s="13" t="s">
        <v>1</v>
      </c>
      <c r="B31" s="27">
        <v>2502</v>
      </c>
      <c r="C31" s="15">
        <f>'[1]MH Ex.'!C34</f>
        <v>1.0500000000000114</v>
      </c>
      <c r="D31" s="16">
        <f t="shared" si="0"/>
        <v>0</v>
      </c>
      <c r="E31" s="17">
        <v>1</v>
      </c>
      <c r="F31" s="17"/>
      <c r="G31" s="17">
        <f t="shared" si="3"/>
        <v>0</v>
      </c>
      <c r="H31" s="17">
        <f t="shared" si="4"/>
        <v>0</v>
      </c>
      <c r="I31" s="17">
        <f t="shared" si="5"/>
        <v>0</v>
      </c>
      <c r="J31" s="17">
        <f t="shared" si="6"/>
        <v>0</v>
      </c>
      <c r="K31" s="17">
        <f t="shared" si="7"/>
        <v>0</v>
      </c>
      <c r="L31" s="17">
        <f t="shared" si="8"/>
        <v>0</v>
      </c>
      <c r="M31" s="18">
        <f t="shared" si="9"/>
        <v>0</v>
      </c>
      <c r="N31" s="19">
        <f t="shared" si="10"/>
        <v>0</v>
      </c>
      <c r="O31" s="20">
        <f t="shared" si="11"/>
        <v>0</v>
      </c>
      <c r="P31" s="21">
        <f t="shared" si="12"/>
        <v>0</v>
      </c>
      <c r="Q31" s="21">
        <f t="shared" si="13"/>
        <v>0</v>
      </c>
      <c r="R31" s="21">
        <f t="shared" si="14"/>
        <v>0</v>
      </c>
      <c r="S31" s="21">
        <f t="shared" si="15"/>
        <v>0</v>
      </c>
      <c r="T31" s="21">
        <f t="shared" si="16"/>
        <v>0</v>
      </c>
      <c r="U31" s="21">
        <f t="shared" si="17"/>
        <v>0</v>
      </c>
      <c r="V31" s="22">
        <f t="shared" si="18"/>
        <v>0</v>
      </c>
      <c r="W31" s="23">
        <v>0</v>
      </c>
    </row>
    <row r="32" spans="1:23" x14ac:dyDescent="0.3">
      <c r="A32" s="13" t="s">
        <v>1</v>
      </c>
      <c r="B32" s="30">
        <v>2503</v>
      </c>
      <c r="C32" s="15"/>
      <c r="D32" s="16">
        <f t="shared" si="0"/>
        <v>0</v>
      </c>
      <c r="E32" s="17">
        <f t="shared" si="1"/>
        <v>0</v>
      </c>
      <c r="F32" s="17">
        <f t="shared" si="2"/>
        <v>0</v>
      </c>
      <c r="G32" s="17">
        <f t="shared" si="3"/>
        <v>0</v>
      </c>
      <c r="H32" s="17">
        <f t="shared" si="4"/>
        <v>0</v>
      </c>
      <c r="I32" s="17">
        <f t="shared" si="5"/>
        <v>0</v>
      </c>
      <c r="J32" s="17">
        <f t="shared" si="6"/>
        <v>0</v>
      </c>
      <c r="K32" s="17">
        <f t="shared" si="7"/>
        <v>0</v>
      </c>
      <c r="L32" s="17">
        <f t="shared" si="8"/>
        <v>0</v>
      </c>
      <c r="M32" s="18">
        <f t="shared" si="9"/>
        <v>0</v>
      </c>
      <c r="N32" s="19">
        <f t="shared" si="10"/>
        <v>0</v>
      </c>
      <c r="O32" s="20">
        <f t="shared" si="11"/>
        <v>0</v>
      </c>
      <c r="P32" s="21">
        <f t="shared" si="12"/>
        <v>0</v>
      </c>
      <c r="Q32" s="21">
        <f t="shared" si="13"/>
        <v>0</v>
      </c>
      <c r="R32" s="21">
        <f t="shared" si="14"/>
        <v>0</v>
      </c>
      <c r="S32" s="21">
        <f t="shared" si="15"/>
        <v>0</v>
      </c>
      <c r="T32" s="21">
        <f t="shared" si="16"/>
        <v>0</v>
      </c>
      <c r="U32" s="21">
        <f t="shared" si="17"/>
        <v>0</v>
      </c>
      <c r="V32" s="22">
        <f t="shared" si="18"/>
        <v>0</v>
      </c>
      <c r="W32" s="23">
        <v>0</v>
      </c>
    </row>
    <row r="33" spans="1:23" x14ac:dyDescent="0.3">
      <c r="A33" s="13" t="s">
        <v>1</v>
      </c>
      <c r="B33" s="29">
        <v>2506</v>
      </c>
      <c r="C33" s="15">
        <f>'[1]MH Ex.'!C36</f>
        <v>1.7450000000000045</v>
      </c>
      <c r="D33" s="16">
        <f t="shared" si="0"/>
        <v>0</v>
      </c>
      <c r="E33" s="17">
        <f t="shared" si="1"/>
        <v>0</v>
      </c>
      <c r="F33" s="17">
        <f t="shared" si="2"/>
        <v>0</v>
      </c>
      <c r="G33" s="17">
        <f t="shared" si="3"/>
        <v>1</v>
      </c>
      <c r="H33" s="17">
        <f t="shared" si="4"/>
        <v>0</v>
      </c>
      <c r="I33" s="17">
        <f t="shared" si="5"/>
        <v>0</v>
      </c>
      <c r="J33" s="17">
        <f t="shared" si="6"/>
        <v>0</v>
      </c>
      <c r="K33" s="17">
        <f t="shared" si="7"/>
        <v>0</v>
      </c>
      <c r="L33" s="17">
        <f t="shared" si="8"/>
        <v>0</v>
      </c>
      <c r="M33" s="18">
        <f t="shared" si="9"/>
        <v>0</v>
      </c>
      <c r="N33" s="19">
        <f t="shared" si="10"/>
        <v>0</v>
      </c>
      <c r="O33" s="20">
        <f t="shared" si="11"/>
        <v>0</v>
      </c>
      <c r="P33" s="21">
        <f t="shared" si="12"/>
        <v>0</v>
      </c>
      <c r="Q33" s="21">
        <f t="shared" si="13"/>
        <v>0</v>
      </c>
      <c r="R33" s="21">
        <f t="shared" si="14"/>
        <v>0</v>
      </c>
      <c r="S33" s="21">
        <f t="shared" si="15"/>
        <v>0</v>
      </c>
      <c r="T33" s="21">
        <f t="shared" si="16"/>
        <v>0</v>
      </c>
      <c r="U33" s="21">
        <f t="shared" si="17"/>
        <v>0</v>
      </c>
      <c r="V33" s="22">
        <f t="shared" si="18"/>
        <v>0</v>
      </c>
      <c r="W33" s="23">
        <v>0</v>
      </c>
    </row>
    <row r="34" spans="1:23" ht="15" thickBot="1" x14ac:dyDescent="0.35">
      <c r="A34" s="13" t="s">
        <v>1</v>
      </c>
      <c r="B34" s="27" t="s">
        <v>8</v>
      </c>
      <c r="C34" s="15">
        <f>'[1]MH Ex.'!C37</f>
        <v>1.1800000000000068</v>
      </c>
      <c r="D34" s="16">
        <f t="shared" si="0"/>
        <v>0</v>
      </c>
      <c r="E34" s="17">
        <f t="shared" si="1"/>
        <v>0</v>
      </c>
      <c r="F34" s="17">
        <f t="shared" si="2"/>
        <v>1</v>
      </c>
      <c r="G34" s="17">
        <f t="shared" si="3"/>
        <v>0</v>
      </c>
      <c r="H34" s="17">
        <f t="shared" si="4"/>
        <v>0</v>
      </c>
      <c r="I34" s="17">
        <f t="shared" si="5"/>
        <v>0</v>
      </c>
      <c r="J34" s="17">
        <f t="shared" si="6"/>
        <v>0</v>
      </c>
      <c r="K34" s="17">
        <f t="shared" si="7"/>
        <v>0</v>
      </c>
      <c r="L34" s="17">
        <f t="shared" si="8"/>
        <v>0</v>
      </c>
      <c r="M34" s="18">
        <f t="shared" si="9"/>
        <v>0</v>
      </c>
      <c r="N34" s="19">
        <f t="shared" si="10"/>
        <v>0</v>
      </c>
      <c r="O34" s="20">
        <f t="shared" si="11"/>
        <v>0</v>
      </c>
      <c r="P34" s="21">
        <f t="shared" si="12"/>
        <v>0</v>
      </c>
      <c r="Q34" s="21">
        <f t="shared" si="13"/>
        <v>0</v>
      </c>
      <c r="R34" s="21">
        <f t="shared" si="14"/>
        <v>0</v>
      </c>
      <c r="S34" s="21">
        <f t="shared" si="15"/>
        <v>0</v>
      </c>
      <c r="T34" s="21">
        <f t="shared" si="16"/>
        <v>0</v>
      </c>
      <c r="U34" s="21">
        <f t="shared" si="17"/>
        <v>0</v>
      </c>
      <c r="V34" s="22">
        <f t="shared" si="18"/>
        <v>0</v>
      </c>
      <c r="W34" s="23">
        <v>0</v>
      </c>
    </row>
    <row r="35" spans="1:23" x14ac:dyDescent="0.3">
      <c r="A35" s="13" t="s">
        <v>1</v>
      </c>
      <c r="B35" s="30">
        <v>2506</v>
      </c>
      <c r="C35" s="15"/>
      <c r="D35" s="16">
        <f t="shared" si="0"/>
        <v>0</v>
      </c>
      <c r="E35" s="17">
        <f t="shared" si="1"/>
        <v>0</v>
      </c>
      <c r="F35" s="17">
        <f t="shared" si="2"/>
        <v>0</v>
      </c>
      <c r="G35" s="17">
        <f t="shared" si="3"/>
        <v>0</v>
      </c>
      <c r="H35" s="17">
        <f t="shared" si="4"/>
        <v>0</v>
      </c>
      <c r="I35" s="17">
        <f t="shared" si="5"/>
        <v>0</v>
      </c>
      <c r="J35" s="17">
        <f t="shared" si="6"/>
        <v>0</v>
      </c>
      <c r="K35" s="17">
        <f t="shared" si="7"/>
        <v>0</v>
      </c>
      <c r="L35" s="17">
        <f t="shared" si="8"/>
        <v>0</v>
      </c>
      <c r="M35" s="18">
        <f t="shared" si="9"/>
        <v>0</v>
      </c>
      <c r="N35" s="19">
        <f t="shared" si="10"/>
        <v>0</v>
      </c>
      <c r="O35" s="20">
        <f t="shared" si="11"/>
        <v>0</v>
      </c>
      <c r="P35" s="21">
        <f t="shared" si="12"/>
        <v>0</v>
      </c>
      <c r="Q35" s="21">
        <f t="shared" si="13"/>
        <v>0</v>
      </c>
      <c r="R35" s="21">
        <f t="shared" si="14"/>
        <v>0</v>
      </c>
      <c r="S35" s="21">
        <f t="shared" si="15"/>
        <v>0</v>
      </c>
      <c r="T35" s="21">
        <f t="shared" si="16"/>
        <v>0</v>
      </c>
      <c r="U35" s="21">
        <f t="shared" si="17"/>
        <v>0</v>
      </c>
      <c r="V35" s="22">
        <f t="shared" si="18"/>
        <v>0</v>
      </c>
      <c r="W35" s="23">
        <v>0</v>
      </c>
    </row>
    <row r="36" spans="1:23" x14ac:dyDescent="0.3">
      <c r="A36" s="13" t="s">
        <v>1</v>
      </c>
      <c r="B36" s="29" t="s">
        <v>9</v>
      </c>
      <c r="C36" s="15">
        <f>'[1]MH Ex.'!C39</f>
        <v>1.089999999999975</v>
      </c>
      <c r="D36" s="16">
        <f t="shared" si="0"/>
        <v>0</v>
      </c>
      <c r="E36" s="17">
        <f t="shared" si="1"/>
        <v>0</v>
      </c>
      <c r="F36" s="17">
        <f t="shared" si="2"/>
        <v>1</v>
      </c>
      <c r="G36" s="17">
        <f t="shared" si="3"/>
        <v>0</v>
      </c>
      <c r="H36" s="17">
        <f t="shared" si="4"/>
        <v>0</v>
      </c>
      <c r="I36" s="17">
        <f t="shared" si="5"/>
        <v>0</v>
      </c>
      <c r="J36" s="17">
        <f t="shared" si="6"/>
        <v>0</v>
      </c>
      <c r="K36" s="17">
        <f t="shared" si="7"/>
        <v>0</v>
      </c>
      <c r="L36" s="17">
        <f t="shared" si="8"/>
        <v>0</v>
      </c>
      <c r="M36" s="18">
        <f t="shared" si="9"/>
        <v>0</v>
      </c>
      <c r="N36" s="19">
        <f t="shared" si="10"/>
        <v>0</v>
      </c>
      <c r="O36" s="20">
        <f t="shared" si="11"/>
        <v>0</v>
      </c>
      <c r="P36" s="21">
        <f t="shared" si="12"/>
        <v>0</v>
      </c>
      <c r="Q36" s="21">
        <f t="shared" si="13"/>
        <v>0</v>
      </c>
      <c r="R36" s="21">
        <f t="shared" si="14"/>
        <v>0</v>
      </c>
      <c r="S36" s="21">
        <f t="shared" si="15"/>
        <v>0</v>
      </c>
      <c r="T36" s="21">
        <f t="shared" si="16"/>
        <v>0</v>
      </c>
      <c r="U36" s="21">
        <f t="shared" si="17"/>
        <v>0</v>
      </c>
      <c r="V36" s="22">
        <f t="shared" si="18"/>
        <v>0</v>
      </c>
      <c r="W36" s="23">
        <v>0</v>
      </c>
    </row>
    <row r="37" spans="1:23" ht="15" thickBot="1" x14ac:dyDescent="0.35">
      <c r="A37" s="13" t="s">
        <v>1</v>
      </c>
      <c r="B37" s="27" t="s">
        <v>10</v>
      </c>
      <c r="C37" s="15">
        <f>'[1]MH Ex.'!C40</f>
        <v>1.0500000000000114</v>
      </c>
      <c r="D37" s="16">
        <f t="shared" si="0"/>
        <v>0</v>
      </c>
      <c r="E37" s="17">
        <v>1</v>
      </c>
      <c r="F37" s="17"/>
      <c r="G37" s="17">
        <f t="shared" si="3"/>
        <v>0</v>
      </c>
      <c r="H37" s="17">
        <f t="shared" si="4"/>
        <v>0</v>
      </c>
      <c r="I37" s="17">
        <f t="shared" si="5"/>
        <v>0</v>
      </c>
      <c r="J37" s="17">
        <f t="shared" si="6"/>
        <v>0</v>
      </c>
      <c r="K37" s="17">
        <f t="shared" si="7"/>
        <v>0</v>
      </c>
      <c r="L37" s="17">
        <f t="shared" si="8"/>
        <v>0</v>
      </c>
      <c r="M37" s="18">
        <f t="shared" si="9"/>
        <v>0</v>
      </c>
      <c r="N37" s="19">
        <f t="shared" si="10"/>
        <v>0</v>
      </c>
      <c r="O37" s="20">
        <f t="shared" si="11"/>
        <v>0</v>
      </c>
      <c r="P37" s="21">
        <f t="shared" si="12"/>
        <v>0</v>
      </c>
      <c r="Q37" s="21">
        <f t="shared" si="13"/>
        <v>0</v>
      </c>
      <c r="R37" s="21">
        <f t="shared" si="14"/>
        <v>0</v>
      </c>
      <c r="S37" s="21">
        <f t="shared" si="15"/>
        <v>0</v>
      </c>
      <c r="T37" s="21">
        <f t="shared" si="16"/>
        <v>0</v>
      </c>
      <c r="U37" s="21">
        <f t="shared" si="17"/>
        <v>0</v>
      </c>
      <c r="V37" s="22">
        <f t="shared" si="18"/>
        <v>0</v>
      </c>
      <c r="W37" s="23">
        <v>0</v>
      </c>
    </row>
  </sheetData>
  <conditionalFormatting sqref="C1:C37">
    <cfRule type="cellIs" dxfId="8" priority="1" operator="between">
      <formula>4.16</formula>
      <formula>4.65</formula>
    </cfRule>
    <cfRule type="cellIs" dxfId="7" priority="2" operator="between">
      <formula>3.66</formula>
      <formula>4.15</formula>
    </cfRule>
    <cfRule type="cellIs" dxfId="6" priority="3" operator="between">
      <formula>3.16</formula>
      <formula>3.65</formula>
    </cfRule>
    <cfRule type="cellIs" dxfId="5" priority="4" operator="between">
      <formula>2.66</formula>
      <formula>3.15</formula>
    </cfRule>
    <cfRule type="cellIs" dxfId="4" priority="5" operator="between">
      <formula>2.16</formula>
      <formula>2.65</formula>
    </cfRule>
    <cfRule type="cellIs" dxfId="3" priority="6" operator="between">
      <formula>1.66</formula>
      <formula>2.15</formula>
    </cfRule>
    <cfRule type="cellIs" dxfId="2" priority="7" operator="between">
      <formula>1.06</formula>
      <formula>1.65</formula>
    </cfRule>
    <cfRule type="cellIs" dxfId="1" priority="8" operator="between">
      <formula>0.76</formula>
      <formula>1.05</formula>
    </cfRule>
    <cfRule type="cellIs" dxfId="0" priority="9" operator="between">
      <formula>0</formula>
      <formula>0.75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2025-12-11T07:57:36Z</dcterms:created>
  <dcterms:modified xsi:type="dcterms:W3CDTF">2025-12-11T09:19:26Z</dcterms:modified>
</cp:coreProperties>
</file>