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Work\lcepl_Projects\Comparison Project\app\static\downloads\format\"/>
    </mc:Choice>
  </mc:AlternateContent>
  <xr:revisionPtr revIDLastSave="0" documentId="13_ncr:1_{76D0E611-99E5-4BFC-9D17-0583AF72CB3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Tr.Ex." sheetId="1" r:id="rId1"/>
    <sheet name="MH Ex." sheetId="2" r:id="rId2"/>
    <sheet name="MH &amp; DC" sheetId="3" r:id="rId3"/>
    <sheet name="Laying" sheetId="4" r:id="rId4"/>
  </sheets>
  <externalReferences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4" i="4" l="1"/>
  <c r="Q14" i="4"/>
  <c r="P14" i="4"/>
  <c r="O14" i="4"/>
  <c r="J14" i="4"/>
  <c r="I14" i="4"/>
  <c r="H14" i="4"/>
  <c r="E14" i="4"/>
  <c r="D14" i="4"/>
  <c r="C14" i="4"/>
  <c r="N14" i="4" s="1"/>
  <c r="R13" i="4"/>
  <c r="Q13" i="4"/>
  <c r="P13" i="4"/>
  <c r="O13" i="4"/>
  <c r="N13" i="4"/>
  <c r="M13" i="4"/>
  <c r="K13" i="4"/>
  <c r="J13" i="4"/>
  <c r="I13" i="4"/>
  <c r="H13" i="4"/>
  <c r="G13" i="4"/>
  <c r="E13" i="4"/>
  <c r="F14" i="4" s="1"/>
  <c r="G14" i="4" s="1"/>
  <c r="D13" i="4"/>
  <c r="C13" i="4"/>
  <c r="L13" i="4" s="1"/>
  <c r="D9" i="4"/>
  <c r="D3" i="4"/>
  <c r="K14" i="4" l="1"/>
  <c r="L14" i="4"/>
  <c r="M14" i="4"/>
</calcChain>
</file>

<file path=xl/sharedStrings.xml><?xml version="1.0" encoding="utf-8"?>
<sst xmlns="http://schemas.openxmlformats.org/spreadsheetml/2006/main" count="347" uniqueCount="183">
  <si>
    <t>Measurement Sheet</t>
  </si>
  <si>
    <t xml:space="preserve">1) Name of Site </t>
  </si>
  <si>
    <t>:-</t>
  </si>
  <si>
    <t>UNDERGROUND SEWERAGE NETWORK FOR SOLAPUR UNDER MAHARASHTRA SUVARNA JAYANTI NAGAROTHAN MAHABHIYAN (STATE LEVEL)</t>
  </si>
  <si>
    <t xml:space="preserve">2) Name of Sub Work </t>
  </si>
  <si>
    <t>RCC &amp; DWC (HDPE) Pipeline work</t>
  </si>
  <si>
    <t xml:space="preserve">3) Name of Contractor </t>
  </si>
  <si>
    <t>4) Measurement taken by</t>
  </si>
  <si>
    <t>5) Prepared by</t>
  </si>
  <si>
    <t>6) R.A.Bill No</t>
  </si>
  <si>
    <t>1st</t>
  </si>
  <si>
    <t>Trench Excavation</t>
  </si>
  <si>
    <t>Location</t>
  </si>
  <si>
    <t>M.H                   NO.S</t>
  </si>
  <si>
    <t>C /C length</t>
  </si>
  <si>
    <t>Invert Level</t>
  </si>
  <si>
    <t>MH Top Level</t>
  </si>
  <si>
    <t>Ground Level</t>
  </si>
  <si>
    <t>ID of MH (m)</t>
  </si>
  <si>
    <t>Actual 
Length
for  trench</t>
  </si>
  <si>
    <t>Pipe Dia.
(mm)</t>
  </si>
  <si>
    <t>Excavated level</t>
  </si>
  <si>
    <t>Width</t>
  </si>
  <si>
    <t>Upto IL Depth</t>
  </si>
  <si>
    <t>Cutting Depth</t>
  </si>
  <si>
    <t>Avg.        Depth</t>
  </si>
  <si>
    <t>Depth Of Strata</t>
  </si>
  <si>
    <t>Quantity of Strata</t>
  </si>
  <si>
    <t>Remarks</t>
  </si>
  <si>
    <t>0 To 2.5 M</t>
  </si>
  <si>
    <t>2.5 To 3.0 M</t>
  </si>
  <si>
    <t>3.0 To 4.5 M</t>
  </si>
  <si>
    <t xml:space="preserve">Soft Murum/Soil </t>
  </si>
  <si>
    <t>Hard Murum/WBM</t>
  </si>
  <si>
    <t>Soft Rock</t>
  </si>
  <si>
    <t>Hard Rock</t>
  </si>
  <si>
    <t>0 to 1.5</t>
  </si>
  <si>
    <t>1.5 to 3.0</t>
  </si>
  <si>
    <t>Total</t>
  </si>
  <si>
    <t>MH_NO</t>
  </si>
  <si>
    <t>CC_length</t>
  </si>
  <si>
    <t>Invert_Level</t>
  </si>
  <si>
    <t>MH_Top_Level</t>
  </si>
  <si>
    <t>Ground_Level</t>
  </si>
  <si>
    <t>ID_of_MH_m</t>
  </si>
  <si>
    <t>Actual_Trench_Length</t>
  </si>
  <si>
    <t>Pipe_Dia_mm</t>
  </si>
  <si>
    <t>Excavated_level</t>
  </si>
  <si>
    <t>Width_0_to_2_5</t>
  </si>
  <si>
    <t>Width_2_5_to_3_0</t>
  </si>
  <si>
    <t>Width_3_0_to_4_5</t>
  </si>
  <si>
    <t>Width_4_5_to_6_0</t>
  </si>
  <si>
    <t>Upto_IL_Depth</t>
  </si>
  <si>
    <t>Cutting_Depth</t>
  </si>
  <si>
    <t>Avg_Depth</t>
  </si>
  <si>
    <t>Soft_Murum_0_to_1_5</t>
  </si>
  <si>
    <t>Soft_Murum_1_5_to_3_0</t>
  </si>
  <si>
    <t>Soft_Murum_3_0_to_4_5</t>
  </si>
  <si>
    <t>Hard_Murum_0_to_1_5</t>
  </si>
  <si>
    <t>Hard_Murum_1_5_to_3_0</t>
  </si>
  <si>
    <t>Soft_Rock_0_to_1_5</t>
  </si>
  <si>
    <t>Soft_Rock_1_5_to_3_0</t>
  </si>
  <si>
    <t>Hard_Rock_0_to_1_5</t>
  </si>
  <si>
    <t>Hard_Rock_1_5_to_3_0</t>
  </si>
  <si>
    <t>Hard_Rock_3_0_to_4_5</t>
  </si>
  <si>
    <t>Hard_Rock_4_5_to_6_0</t>
  </si>
  <si>
    <t>Hard_Rock_6_0_to_7_5</t>
  </si>
  <si>
    <t>Soft_Murum_0_to_1_5_total</t>
  </si>
  <si>
    <t>Soft_Murum_1_5_to_3_0_total</t>
  </si>
  <si>
    <t>Soft_Murum_3_0_to_4_5_total</t>
  </si>
  <si>
    <t>Hard_Murum_0_to_1_5_total</t>
  </si>
  <si>
    <t>Hard_Murum_1_5_and_above_total</t>
  </si>
  <si>
    <t>Soft_Rock_0_to_1_5_total</t>
  </si>
  <si>
    <t>Soft_Rock_1_5_and_above_total</t>
  </si>
  <si>
    <t>Hard_Rock_0_to_1_5_total</t>
  </si>
  <si>
    <t>Hard_Rock_1_5_to_3_0_total</t>
  </si>
  <si>
    <t>Hard_Rock_3_0_to_4_5_total</t>
  </si>
  <si>
    <t>Hard_Rock_4_5_to_6_0_total</t>
  </si>
  <si>
    <t>Hard_Rock_6_0_to_7_5_total</t>
  </si>
  <si>
    <t>Krishna Colony</t>
  </si>
  <si>
    <t>2513E</t>
  </si>
  <si>
    <t>2513/1</t>
  </si>
  <si>
    <t>Manhole Excavation</t>
  </si>
  <si>
    <t xml:space="preserve"> MH NOS</t>
  </si>
  <si>
    <t>ID of Manhole (m)</t>
  </si>
  <si>
    <t>Ex. dia of MH Excavation    (m)</t>
  </si>
  <si>
    <t>Area of MH Excavation (sqm)</t>
  </si>
  <si>
    <t>Ex_Dia_of_Manhole</t>
  </si>
  <si>
    <t>Area_of_Manhole</t>
  </si>
  <si>
    <t xml:space="preserve">    Soft_Murum_0_to_1_5</t>
  </si>
  <si>
    <t>2513/2</t>
  </si>
  <si>
    <t>this location mandatary all row</t>
  </si>
  <si>
    <t>Manhole &amp; Domestic Chambers Construction</t>
  </si>
  <si>
    <t>Node No</t>
  </si>
  <si>
    <t>Depth of MH</t>
  </si>
  <si>
    <t>0 to 0.75m</t>
  </si>
  <si>
    <t>0.76 to 1.05m</t>
  </si>
  <si>
    <t>1.06 to 1.65m</t>
  </si>
  <si>
    <t>1.66 to 2.15 m</t>
  </si>
  <si>
    <t>2.16 to 2.65 m</t>
  </si>
  <si>
    <t xml:space="preserve">2.65 to 3.15m </t>
  </si>
  <si>
    <t>3.16 to 3.65 m</t>
  </si>
  <si>
    <t>3.66 to 4.15 m</t>
  </si>
  <si>
    <t>4.16 to 4.65 m</t>
  </si>
  <si>
    <t>4.66 to 5.15 m</t>
  </si>
  <si>
    <t>5.16 to 5.65 m</t>
  </si>
  <si>
    <t>5.66 to 6.15 m</t>
  </si>
  <si>
    <t>6.16 to 6.65 m</t>
  </si>
  <si>
    <t>6.66 to 7.15 m</t>
  </si>
  <si>
    <t>7.16 to 7.65 m</t>
  </si>
  <si>
    <t>7.66 to 8.15 m</t>
  </si>
  <si>
    <t>8.16 to 8.65 m</t>
  </si>
  <si>
    <t>8.66 to 9.15 m</t>
  </si>
  <si>
    <t>9.16 to 9.65 m</t>
  </si>
  <si>
    <t>Domestic Chambers</t>
  </si>
  <si>
    <t>DWC Pipe Length</t>
  </si>
  <si>
    <t>UPVC Pipe Length</t>
  </si>
  <si>
    <t>Depth_of_MH</t>
  </si>
  <si>
    <t>d_0_to_0_75</t>
  </si>
  <si>
    <t>d_0_76_to_1_05</t>
  </si>
  <si>
    <t>d_1_06_to_1_65</t>
  </si>
  <si>
    <t>d_1_66_to_2_15</t>
  </si>
  <si>
    <t>d_2_16_to_2_65</t>
  </si>
  <si>
    <t>d_2_66_to_3_15</t>
  </si>
  <si>
    <t>d_3_16_to_3_65</t>
  </si>
  <si>
    <t>d_3_66_to_4_15</t>
  </si>
  <si>
    <t>d_4_16_to_4_65</t>
  </si>
  <si>
    <t>d_4_66_to_5_15</t>
  </si>
  <si>
    <t>d_5_16_to_5_65</t>
  </si>
  <si>
    <t>d_5_66_to_6_15</t>
  </si>
  <si>
    <t>d_6_16_to_6_65</t>
  </si>
  <si>
    <t>d_6_66_to_7_15</t>
  </si>
  <si>
    <t>d_7_16_to_7_65</t>
  </si>
  <si>
    <t>d_7_66_to_8_15</t>
  </si>
  <si>
    <t>d_8_16_to_8_65</t>
  </si>
  <si>
    <t>d_8_66_to_9_15</t>
  </si>
  <si>
    <t>d_9_16_to_9_65</t>
  </si>
  <si>
    <t>Domestic_Chambers</t>
  </si>
  <si>
    <t>DWC_Pipe_Length</t>
  </si>
  <si>
    <t>UPVC_Pipe_Length</t>
  </si>
  <si>
    <t>4.5 to 6.0</t>
  </si>
  <si>
    <t>3.0 to 4.5</t>
  </si>
  <si>
    <t>6.0 to 7.5</t>
  </si>
  <si>
    <t>Test contractor name</t>
  </si>
  <si>
    <t xml:space="preserve">ex of locations </t>
  </si>
  <si>
    <t xml:space="preserve">ex of loacion </t>
  </si>
  <si>
    <t>Row no 13 this line read I is mandatary</t>
  </si>
  <si>
    <t>&lt;---</t>
  </si>
  <si>
    <t>Header are mandatary in row no 13</t>
  </si>
  <si>
    <t>Pipe Laying</t>
  </si>
  <si>
    <t>MH TO MH NOS</t>
  </si>
  <si>
    <t>Pipe Dia. (mm)</t>
  </si>
  <si>
    <t>Actual Length in Mt</t>
  </si>
  <si>
    <t>150mm</t>
  </si>
  <si>
    <t>200mm</t>
  </si>
  <si>
    <t>250mm</t>
  </si>
  <si>
    <t>300mm</t>
  </si>
  <si>
    <t>350mm</t>
  </si>
  <si>
    <t>400mm</t>
  </si>
  <si>
    <t>450mm</t>
  </si>
  <si>
    <t>500mm</t>
  </si>
  <si>
    <t>600mm</t>
  </si>
  <si>
    <t>700mm</t>
  </si>
  <si>
    <t>900mm</t>
  </si>
  <si>
    <t>1200mm</t>
  </si>
  <si>
    <t>Laying_Length</t>
  </si>
  <si>
    <t>pipe_150_mm</t>
  </si>
  <si>
    <t>pipe_200_mm</t>
  </si>
  <si>
    <t>pipe_250_mm</t>
  </si>
  <si>
    <t>pipe_300_mm</t>
  </si>
  <si>
    <t>pipe_350_mm</t>
  </si>
  <si>
    <t>pipe_400_mm</t>
  </si>
  <si>
    <t>pipe_450_mm</t>
  </si>
  <si>
    <t>pipe_500_mm</t>
  </si>
  <si>
    <t>pipe_600_mm</t>
  </si>
  <si>
    <t>pipe_700_mm</t>
  </si>
  <si>
    <t>pipe_900_mm</t>
  </si>
  <si>
    <t>pipe_1200_mm</t>
  </si>
  <si>
    <t>Ravi Shankar Nagar</t>
  </si>
  <si>
    <t>1191/6</t>
  </si>
  <si>
    <t>1191/5</t>
  </si>
  <si>
    <t>test contrac</t>
  </si>
  <si>
    <t>example of Ravi Shankar 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</si>
</sst>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3" formatCode="_(* #,##0.00_);_(* \(#,##0.00\);_(* &quot;-&quot;??_);_(@_)"/>
    <numFmt numFmtId="164" formatCode="#,##0_);\(#,##0\);\-??"/>
    <numFmt numFmtId="165" formatCode="0&quot; years&quot;"/>
    <numFmt numFmtId="166" formatCode="0.0\x_);&quot;nm&quot;_);\-??"/>
    <numFmt numFmtId="167" formatCode="0.0%_);\(0.0%\)"/>
    <numFmt numFmtId="168" formatCode="yyyy"/>
    <numFmt numFmtId="169" formatCode="#,##0.0_);\(#,##0.0\);\-??"/>
    <numFmt numFmtId="170" formatCode="_ * #,##0.00_ ;_ * \-#,##0.00_ ;_ * &quot;-&quot;??_ ;_ @_ "/>
    <numFmt numFmtId="171" formatCode="0.000"/>
    <numFmt numFmtId="172" formatCode="0.0"/>
    <numFmt numFmtId="173" formatCode="0.0000"/>
    <numFmt numFmtId="174" formatCode="_(* #,##0.0_);_(* \(#,##0.0\);_(* &quot;-&quot;??_);_(@_)"/>
    <numFmt numFmtId="175" formatCode="0.00&quot;/Kg&quot;"/>
    <numFmt numFmtId="176" formatCode="_ * #,##0_ ;_ * \-#,##0_ ;_ * &quot;-&quot;??_ ;_ @_ "/>
    <numFmt numFmtId="177" formatCode="[$-409]d\-mmm\-yy;@"/>
    <numFmt numFmtId="178" formatCode="0&quot;/Brass&quot;"/>
    <numFmt numFmtId="179" formatCode="[&gt;10000000]##&quot;,&quot;##&quot;,&quot;##&quot;,&quot;###\ ;[&gt;100000]\ ##&quot;,&quot;##&quot;,&quot;###\ ;#,000"/>
    <numFmt numFmtId="180" formatCode="&quot;$&quot;#,##0.00;[Red]\-&quot;$&quot;#,##0.00"/>
    <numFmt numFmtId="181" formatCode="#,##0.000000000;[Red]\-#,##0.000000000"/>
    <numFmt numFmtId="182" formatCode="_([$€-2]* #,##0.00_);_([$€-2]* \(#,##0.00\);_([$€-2]* &quot;-&quot;??_)"/>
    <numFmt numFmtId="183" formatCode="_(* #,##0_);_(* \(#,##0\);_(* &quot;-&quot;??_);_(@_)"/>
    <numFmt numFmtId="184" formatCode="0.0\x_)"/>
    <numFmt numFmtId="185" formatCode="0&quot; years&quot;_)"/>
    <numFmt numFmtId="186" formatCode="0.00_)"/>
    <numFmt numFmtId="187" formatCode="#,##0.00_);\(#,##0.00\);\-??"/>
    <numFmt numFmtId="188" formatCode="d/mm/yyyy"/>
  </numFmts>
  <fonts count="7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1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b/>
      <sz val="10.5"/>
      <color theme="1"/>
      <name val="Consolas"/>
      <charset val="134"/>
    </font>
    <font>
      <b/>
      <sz val="8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8"/>
      <color indexed="8"/>
      <name val="Arial"/>
      <charset val="134"/>
    </font>
    <font>
      <sz val="10"/>
      <name val="Helv"/>
      <charset val="204"/>
    </font>
    <font>
      <sz val="10"/>
      <name val="Arial"/>
      <charset val="134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8"/>
      <color indexed="8"/>
      <name val="Arial"/>
      <charset val="134"/>
    </font>
    <font>
      <b/>
      <sz val="10"/>
      <name val="Helv"/>
      <charset val="134"/>
    </font>
    <font>
      <b/>
      <sz val="11"/>
      <color indexed="9"/>
      <name val="Calibri"/>
      <charset val="134"/>
    </font>
    <font>
      <sz val="8"/>
      <name val="Arial"/>
      <charset val="134"/>
    </font>
    <font>
      <sz val="11"/>
      <name val="Frutiger LT 55 Roman"/>
      <charset val="134"/>
    </font>
    <font>
      <sz val="28"/>
      <color indexed="8"/>
      <name val="BakerSignet"/>
      <charset val="134"/>
    </font>
    <font>
      <sz val="10"/>
      <name val="Times New Roman"/>
      <charset val="134"/>
    </font>
    <font>
      <sz val="11"/>
      <name val="Book Antiqua"/>
      <charset val="134"/>
    </font>
    <font>
      <b/>
      <sz val="11"/>
      <color indexed="8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2"/>
      <name val="Helv"/>
      <charset val="134"/>
    </font>
    <font>
      <b/>
      <sz val="12"/>
      <name val="Arial"/>
      <charset val="134"/>
    </font>
    <font>
      <b/>
      <u/>
      <sz val="16"/>
      <color indexed="10"/>
      <name val="Palatino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0"/>
      <color indexed="8"/>
      <name val="Arial"/>
      <charset val="134"/>
    </font>
    <font>
      <b/>
      <i/>
      <sz val="14"/>
      <color indexed="8"/>
      <name val="Arial"/>
      <charset val="134"/>
    </font>
    <font>
      <u/>
      <sz val="7.7"/>
      <color theme="10"/>
      <name val="Calibri"/>
      <charset val="134"/>
    </font>
    <font>
      <u/>
      <sz val="11"/>
      <color theme="10"/>
      <name val="Calibri"/>
      <charset val="134"/>
    </font>
    <font>
      <u/>
      <sz val="10"/>
      <color theme="10"/>
      <name val="Arial"/>
      <charset val="134"/>
    </font>
    <font>
      <sz val="11"/>
      <color indexed="62"/>
      <name val="Calibri"/>
      <charset val="134"/>
    </font>
    <font>
      <u/>
      <sz val="8"/>
      <color indexed="8"/>
      <name val="Arial"/>
      <charset val="134"/>
    </font>
    <font>
      <sz val="11"/>
      <color indexed="52"/>
      <name val="Calibri"/>
      <charset val="134"/>
    </font>
    <font>
      <b/>
      <sz val="11"/>
      <name val="Helv"/>
      <charset val="134"/>
    </font>
    <font>
      <i/>
      <sz val="7"/>
      <color indexed="10"/>
      <name val="Arial"/>
      <charset val="134"/>
    </font>
    <font>
      <sz val="11"/>
      <color indexed="60"/>
      <name val="Calibri"/>
      <charset val="134"/>
    </font>
    <font>
      <b/>
      <i/>
      <sz val="16"/>
      <name val="Helv"/>
      <charset val="134"/>
    </font>
    <font>
      <sz val="11"/>
      <name val="Frutiger LT 55 Roman"/>
      <charset val="134"/>
    </font>
    <font>
      <sz val="11"/>
      <color theme="1"/>
      <name val="Arial"/>
      <charset val="134"/>
    </font>
    <font>
      <sz val="10"/>
      <name val="Book Antiqua"/>
      <charset val="134"/>
    </font>
    <font>
      <sz val="11"/>
      <color theme="1"/>
      <name val="Calibri"/>
      <charset val="1"/>
      <scheme val="minor"/>
    </font>
    <font>
      <sz val="11"/>
      <color rgb="FF000000"/>
      <name val="Calibri"/>
      <charset val="134"/>
    </font>
    <font>
      <sz val="7"/>
      <color indexed="8"/>
      <name val="Arial"/>
      <charset val="134"/>
    </font>
    <font>
      <b/>
      <sz val="11"/>
      <color indexed="63"/>
      <name val="Calibri"/>
      <charset val="134"/>
    </font>
    <font>
      <sz val="9"/>
      <name val="Times New Roman"/>
      <charset val="134"/>
    </font>
    <font>
      <b/>
      <sz val="8"/>
      <color indexed="28"/>
      <name val="Arial"/>
      <charset val="134"/>
    </font>
    <font>
      <b/>
      <sz val="18"/>
      <color indexed="62"/>
      <name val="Cambria"/>
      <charset val="134"/>
    </font>
    <font>
      <sz val="17"/>
      <color theme="1"/>
      <name val="Arial"/>
      <charset val="134"/>
    </font>
    <font>
      <b/>
      <sz val="11"/>
      <name val="Times New Roman"/>
      <charset val="134"/>
    </font>
    <font>
      <b/>
      <sz val="18"/>
      <color indexed="56"/>
      <name val="Cambria"/>
      <charset val="134"/>
    </font>
    <font>
      <i/>
      <sz val="8"/>
      <color indexed="8"/>
      <name val="Arial"/>
      <charset val="134"/>
    </font>
    <font>
      <sz val="8"/>
      <color indexed="18"/>
      <name val="Arial"/>
      <charset val="134"/>
    </font>
    <font>
      <sz val="11"/>
      <color indexed="10"/>
      <name val="Calibri"/>
      <charset val="134"/>
    </font>
    <font>
      <sz val="12"/>
      <name val="바탕체"/>
      <charset val="129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gray0625">
        <fgColor indexed="23"/>
        <bgColor indexed="9"/>
      </patternFill>
    </fill>
    <fill>
      <patternFill patternType="solid">
        <fgColor indexed="3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43"/>
        <bgColor indexed="52"/>
      </patternFill>
    </fill>
    <fill>
      <patternFill patternType="solid">
        <fgColor theme="5" tint="0.79998168889431442"/>
        <bgColor indexed="64"/>
      </patternFill>
    </fill>
  </fills>
  <borders count="77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9"/>
      </right>
      <top/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ck">
        <color indexed="9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28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107">
    <xf numFmtId="0" fontId="0" fillId="0" borderId="0"/>
    <xf numFmtId="43" fontId="12" fillId="0" borderId="0" applyFont="0" applyFill="0" applyBorder="0" applyAlignment="0" applyProtection="0"/>
    <xf numFmtId="164" fontId="13" fillId="0" borderId="0">
      <alignment vertical="center"/>
    </xf>
    <xf numFmtId="0" fontId="14" fillId="0" borderId="0"/>
    <xf numFmtId="164" fontId="13" fillId="0" borderId="0">
      <alignment vertical="center"/>
    </xf>
    <xf numFmtId="0" fontId="15" fillId="0" borderId="0" applyNumberFormat="0" applyFill="0" applyBorder="0" applyAlignment="0" applyProtection="0"/>
    <xf numFmtId="164" fontId="13" fillId="0" borderId="0">
      <alignment vertical="center"/>
    </xf>
    <xf numFmtId="164" fontId="13" fillId="0" borderId="0">
      <alignment vertical="center"/>
    </xf>
    <xf numFmtId="0" fontId="14" fillId="0" borderId="0"/>
    <xf numFmtId="164" fontId="13" fillId="0" borderId="0">
      <alignment vertical="center"/>
    </xf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9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6" fillId="29" borderId="0" applyNumberFormat="0" applyBorder="0" applyAlignment="0" applyProtection="0"/>
    <xf numFmtId="0" fontId="16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8" borderId="0" applyNumberFormat="0" applyBorder="0" applyAlignment="0" applyProtection="0"/>
    <xf numFmtId="0" fontId="16" fillId="23" borderId="0" applyNumberFormat="0" applyBorder="0" applyAlignment="0" applyProtection="0"/>
    <xf numFmtId="0" fontId="16" fillId="30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18" fillId="7" borderId="0" applyNumberFormat="0" applyBorder="0" applyAlignment="0" applyProtection="0"/>
    <xf numFmtId="0" fontId="19" fillId="32" borderId="52" applyNumberFormat="0" applyAlignment="0" applyProtection="0"/>
    <xf numFmtId="0" fontId="19" fillId="32" borderId="52" applyNumberFormat="0" applyAlignment="0" applyProtection="0"/>
    <xf numFmtId="0" fontId="19" fillId="32" borderId="52" applyNumberFormat="0" applyAlignment="0" applyProtection="0"/>
    <xf numFmtId="0" fontId="19" fillId="32" borderId="52" applyNumberFormat="0" applyAlignment="0" applyProtection="0"/>
    <xf numFmtId="0" fontId="20" fillId="0" borderId="53">
      <alignment horizontal="right" vertical="center"/>
    </xf>
    <xf numFmtId="0" fontId="20" fillId="0" borderId="53">
      <alignment horizontal="right" vertical="center"/>
    </xf>
    <xf numFmtId="0" fontId="20" fillId="0" borderId="53">
      <alignment horizontal="right" vertical="center"/>
    </xf>
    <xf numFmtId="0" fontId="20" fillId="0" borderId="53">
      <alignment horizontal="right" vertical="center"/>
    </xf>
    <xf numFmtId="0" fontId="20" fillId="0" borderId="53">
      <alignment horizontal="right" vertical="center"/>
    </xf>
    <xf numFmtId="0" fontId="21" fillId="0" borderId="0"/>
    <xf numFmtId="0" fontId="22" fillId="33" borderId="54" applyNumberFormat="0" applyAlignment="0" applyProtection="0"/>
    <xf numFmtId="0" fontId="20" fillId="0" borderId="55">
      <alignment horizontal="left" vertical="center"/>
    </xf>
    <xf numFmtId="0" fontId="20" fillId="0" borderId="56">
      <alignment horizontal="right" vertical="center"/>
    </xf>
    <xf numFmtId="165" fontId="20" fillId="0" borderId="56">
      <alignment horizontal="right" vertical="center"/>
    </xf>
    <xf numFmtId="165" fontId="20" fillId="0" borderId="56">
      <alignment horizontal="right" vertical="center"/>
    </xf>
    <xf numFmtId="165" fontId="20" fillId="0" borderId="56">
      <alignment horizontal="right" vertical="center"/>
    </xf>
    <xf numFmtId="165" fontId="20" fillId="0" borderId="56">
      <alignment horizontal="right" vertical="center"/>
    </xf>
    <xf numFmtId="165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0" fontId="20" fillId="0" borderId="56">
      <alignment horizontal="right" vertical="center"/>
    </xf>
    <xf numFmtId="17" fontId="20" fillId="0" borderId="56">
      <alignment horizontal="right" vertical="center"/>
    </xf>
    <xf numFmtId="17" fontId="20" fillId="0" borderId="56">
      <alignment horizontal="right" vertical="center"/>
    </xf>
    <xf numFmtId="17" fontId="20" fillId="0" borderId="56">
      <alignment horizontal="right" vertical="center"/>
    </xf>
    <xf numFmtId="17" fontId="20" fillId="0" borderId="56">
      <alignment horizontal="right" vertical="center"/>
    </xf>
    <xf numFmtId="17" fontId="20" fillId="0" borderId="56">
      <alignment horizontal="right" vertical="center"/>
    </xf>
    <xf numFmtId="166" fontId="20" fillId="0" borderId="56">
      <alignment horizontal="right" vertical="center"/>
    </xf>
    <xf numFmtId="166" fontId="20" fillId="0" borderId="56">
      <alignment horizontal="right" vertical="center"/>
    </xf>
    <xf numFmtId="166" fontId="20" fillId="0" borderId="56">
      <alignment horizontal="right" vertical="center"/>
    </xf>
    <xf numFmtId="166" fontId="20" fillId="0" borderId="56">
      <alignment horizontal="right" vertical="center"/>
    </xf>
    <xf numFmtId="166" fontId="20" fillId="0" borderId="56">
      <alignment horizontal="right" vertical="center"/>
    </xf>
    <xf numFmtId="167" fontId="20" fillId="0" borderId="56">
      <alignment horizontal="right" vertical="center"/>
    </xf>
    <xf numFmtId="167" fontId="20" fillId="0" borderId="56">
      <alignment horizontal="right" vertical="center"/>
    </xf>
    <xf numFmtId="167" fontId="20" fillId="0" borderId="56">
      <alignment horizontal="right" vertical="center"/>
    </xf>
    <xf numFmtId="167" fontId="20" fillId="0" borderId="56">
      <alignment horizontal="right" vertical="center"/>
    </xf>
    <xf numFmtId="167" fontId="20" fillId="0" borderId="56">
      <alignment horizontal="right" vertical="center"/>
    </xf>
    <xf numFmtId="168" fontId="20" fillId="0" borderId="56">
      <alignment horizontal="right" vertical="center"/>
    </xf>
    <xf numFmtId="168" fontId="20" fillId="0" borderId="56">
      <alignment horizontal="right" vertical="center"/>
    </xf>
    <xf numFmtId="168" fontId="20" fillId="0" borderId="56">
      <alignment horizontal="right" vertical="center"/>
    </xf>
    <xf numFmtId="168" fontId="20" fillId="0" borderId="56">
      <alignment horizontal="right" vertical="center"/>
    </xf>
    <xf numFmtId="168" fontId="20" fillId="0" borderId="56">
      <alignment horizontal="right" vertical="center"/>
    </xf>
    <xf numFmtId="169" fontId="2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43" fontId="24" fillId="0" borderId="0" applyFont="0" applyFill="0" applyBorder="0" applyAlignment="0" applyProtection="0"/>
    <xf numFmtId="170" fontId="24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5" fillId="0" borderId="0" applyFont="0" applyFill="0" applyBorder="0" applyAlignment="0" applyProtection="0"/>
    <xf numFmtId="169" fontId="13" fillId="0" borderId="0" applyFill="0" applyBorder="0" applyProtection="0">
      <alignment vertical="center"/>
    </xf>
    <xf numFmtId="169" fontId="13" fillId="0" borderId="0" applyFill="0" applyBorder="0" applyProtection="0">
      <alignment vertical="center"/>
    </xf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3" fontId="16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2" fontId="12" fillId="0" borderId="0" applyFont="0" applyFill="0" applyBorder="0" applyAlignment="0" applyProtection="0"/>
    <xf numFmtId="172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172" fontId="12" fillId="0" borderId="0" applyFont="0" applyFill="0" applyBorder="0" applyAlignment="0" applyProtection="0"/>
    <xf numFmtId="172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6" fillId="0" borderId="0" applyProtection="0"/>
    <xf numFmtId="43" fontId="16" fillId="0" borderId="0" applyProtection="0"/>
    <xf numFmtId="170" fontId="16" fillId="0" borderId="0" applyProtection="0"/>
    <xf numFmtId="170" fontId="16" fillId="0" borderId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2" fillId="0" borderId="0" applyFont="0" applyFill="0" applyBorder="0" applyAlignment="0" applyProtection="0"/>
    <xf numFmtId="174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5" fontId="15" fillId="0" borderId="0" applyFont="0" applyFill="0" applyBorder="0" applyAlignment="0" applyProtection="0"/>
    <xf numFmtId="175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3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2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3" fontId="16" fillId="0" borderId="0" applyFont="0" applyFill="0" applyBorder="0" applyAlignment="0" applyProtection="0"/>
    <xf numFmtId="177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8" fontId="15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17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6" fillId="0" borderId="0" applyFont="0" applyFill="0" applyBorder="0" applyAlignment="0" applyProtection="0"/>
    <xf numFmtId="170" fontId="16" fillId="0" borderId="0" applyFont="0" applyFill="0" applyBorder="0" applyAlignment="0" applyProtection="0"/>
    <xf numFmtId="170" fontId="12" fillId="0" borderId="0" applyFont="0" applyFill="0" applyBorder="0" applyAlignment="0" applyProtection="0"/>
    <xf numFmtId="0" fontId="25" fillId="0" borderId="0">
      <alignment horizontal="left" vertical="center" indent="2"/>
    </xf>
    <xf numFmtId="179" fontId="13" fillId="0" borderId="0" applyFill="0" applyBorder="0" applyAlignment="0" applyProtection="0"/>
    <xf numFmtId="180" fontId="26" fillId="0" borderId="0">
      <alignment horizontal="center"/>
    </xf>
    <xf numFmtId="181" fontId="15" fillId="0" borderId="0">
      <protection locked="0"/>
    </xf>
    <xf numFmtId="15" fontId="27" fillId="0" borderId="3"/>
    <xf numFmtId="15" fontId="13" fillId="0" borderId="0">
      <alignment horizontal="right" vertical="center"/>
    </xf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182" fontId="15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9" fillId="0" borderId="0" applyNumberFormat="0" applyFill="0" applyBorder="0" applyAlignment="0" applyProtection="0"/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1" fontId="15" fillId="0" borderId="0">
      <protection locked="0"/>
    </xf>
    <xf numFmtId="183" fontId="27" fillId="0" borderId="0" applyNumberFormat="0" applyFont="0" applyFill="0" applyBorder="0" applyAlignment="0">
      <alignment horizontal="centerContinuous"/>
    </xf>
    <xf numFmtId="0" fontId="30" fillId="8" borderId="0" applyNumberFormat="0" applyBorder="0" applyAlignment="0" applyProtection="0"/>
    <xf numFmtId="38" fontId="23" fillId="37" borderId="0" applyNumberFormat="0" applyBorder="0" applyAlignment="0" applyProtection="0"/>
    <xf numFmtId="38" fontId="23" fillId="32" borderId="0" applyNumberFormat="0" applyBorder="0" applyAlignment="0" applyProtection="0"/>
    <xf numFmtId="0" fontId="15" fillId="32" borderId="0" applyNumberFormat="0" applyFont="0" applyBorder="0" applyAlignment="0" applyProtection="0"/>
    <xf numFmtId="0" fontId="31" fillId="0" borderId="0">
      <alignment horizontal="left"/>
    </xf>
    <xf numFmtId="0" fontId="32" fillId="0" borderId="1" applyNumberFormat="0" applyAlignment="0" applyProtection="0">
      <alignment horizontal="left" vertical="center"/>
    </xf>
    <xf numFmtId="0" fontId="32" fillId="0" borderId="34">
      <alignment horizontal="left" vertical="center"/>
    </xf>
    <xf numFmtId="0" fontId="32" fillId="0" borderId="34">
      <alignment horizontal="left" vertical="center"/>
    </xf>
    <xf numFmtId="0" fontId="32" fillId="0" borderId="34">
      <alignment horizontal="left" vertical="center"/>
    </xf>
    <xf numFmtId="0" fontId="33" fillId="38" borderId="0"/>
    <xf numFmtId="0" fontId="34" fillId="0" borderId="57" applyNumberFormat="0" applyFill="0" applyAlignment="0" applyProtection="0"/>
    <xf numFmtId="0" fontId="35" fillId="0" borderId="58" applyNumberFormat="0" applyFill="0" applyAlignment="0" applyProtection="0"/>
    <xf numFmtId="0" fontId="36" fillId="0" borderId="59" applyNumberFormat="0" applyFill="0" applyAlignment="0" applyProtection="0"/>
    <xf numFmtId="0" fontId="36" fillId="0" borderId="0" applyNumberFormat="0" applyFill="0" applyBorder="0" applyAlignment="0" applyProtection="0"/>
    <xf numFmtId="0" fontId="37" fillId="39" borderId="0">
      <alignment vertical="center"/>
    </xf>
    <xf numFmtId="0" fontId="38" fillId="39" borderId="0">
      <alignment horizontal="left" vertical="center"/>
    </xf>
    <xf numFmtId="181" fontId="15" fillId="0" borderId="0">
      <protection locked="0"/>
    </xf>
    <xf numFmtId="181" fontId="15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10" fontId="23" fillId="37" borderId="16" applyNumberFormat="0" applyBorder="0" applyAlignment="0" applyProtection="0"/>
    <xf numFmtId="10" fontId="23" fillId="40" borderId="16" applyNumberFormat="0" applyBorder="0" applyAlignment="0" applyProtection="0"/>
    <xf numFmtId="10" fontId="23" fillId="40" borderId="16" applyNumberFormat="0" applyBorder="0" applyAlignment="0" applyProtection="0"/>
    <xf numFmtId="10" fontId="23" fillId="40" borderId="16" applyNumberFormat="0" applyBorder="0" applyAlignment="0" applyProtection="0"/>
    <xf numFmtId="10" fontId="23" fillId="40" borderId="16" applyNumberFormat="0" applyBorder="0" applyAlignment="0" applyProtection="0"/>
    <xf numFmtId="10" fontId="23" fillId="37" borderId="16" applyNumberFormat="0" applyBorder="0" applyAlignment="0" applyProtection="0"/>
    <xf numFmtId="10" fontId="23" fillId="37" borderId="16" applyNumberFormat="0" applyBorder="0" applyAlignment="0" applyProtection="0"/>
    <xf numFmtId="10" fontId="23" fillId="37" borderId="16" applyNumberFormat="0" applyBorder="0" applyAlignment="0" applyProtection="0"/>
    <xf numFmtId="0" fontId="42" fillId="11" borderId="52" applyNumberFormat="0" applyAlignment="0" applyProtection="0"/>
    <xf numFmtId="0" fontId="42" fillId="11" borderId="52" applyNumberFormat="0" applyAlignment="0" applyProtection="0"/>
    <xf numFmtId="0" fontId="42" fillId="11" borderId="52" applyNumberFormat="0" applyAlignment="0" applyProtection="0"/>
    <xf numFmtId="0" fontId="42" fillId="11" borderId="52" applyNumberFormat="0" applyAlignment="0" applyProtection="0"/>
    <xf numFmtId="15" fontId="43" fillId="41" borderId="0">
      <alignment horizontal="right" vertical="center"/>
      <protection locked="0"/>
    </xf>
    <xf numFmtId="184" fontId="43" fillId="41" borderId="0">
      <alignment horizontal="right" vertical="center"/>
      <protection locked="0"/>
    </xf>
    <xf numFmtId="164" fontId="43" fillId="41" borderId="0" applyProtection="0">
      <alignment horizontal="right" vertical="center"/>
      <protection locked="0"/>
    </xf>
    <xf numFmtId="167" fontId="43" fillId="41" borderId="0">
      <alignment horizontal="right" vertical="center"/>
      <protection locked="0"/>
    </xf>
    <xf numFmtId="185" fontId="43" fillId="41" borderId="0">
      <alignment horizontal="right" vertical="center"/>
      <protection locked="0"/>
    </xf>
    <xf numFmtId="0" fontId="44" fillId="0" borderId="60" applyNumberFormat="0" applyFill="0" applyAlignment="0" applyProtection="0"/>
    <xf numFmtId="0" fontId="45" fillId="0" borderId="61"/>
    <xf numFmtId="166" fontId="13" fillId="0" borderId="0">
      <alignment horizontal="right" vertical="center"/>
    </xf>
    <xf numFmtId="164" fontId="46" fillId="0" borderId="0">
      <alignment horizontal="left" vertical="center"/>
    </xf>
    <xf numFmtId="0" fontId="47" fillId="41" borderId="0" applyNumberFormat="0" applyBorder="0" applyAlignment="0" applyProtection="0"/>
    <xf numFmtId="0" fontId="15" fillId="0" borderId="0"/>
    <xf numFmtId="186" fontId="48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5" fillId="0" borderId="0"/>
    <xf numFmtId="0" fontId="16" fillId="0" borderId="0"/>
    <xf numFmtId="0" fontId="12" fillId="0" borderId="0"/>
    <xf numFmtId="164" fontId="15" fillId="0" borderId="0">
      <alignment vertical="center"/>
    </xf>
    <xf numFmtId="0" fontId="1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50" fillId="0" borderId="0"/>
    <xf numFmtId="0" fontId="51" fillId="0" borderId="0"/>
    <xf numFmtId="0" fontId="51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4" fontId="15" fillId="0" borderId="0">
      <alignment vertical="center"/>
    </xf>
    <xf numFmtId="0" fontId="1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51" fillId="0" borderId="0"/>
    <xf numFmtId="0" fontId="51" fillId="0" borderId="0"/>
    <xf numFmtId="0" fontId="51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>
      <alignment vertical="top" wrapText="1"/>
    </xf>
    <xf numFmtId="0" fontId="12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6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50" fillId="0" borderId="0"/>
    <xf numFmtId="0" fontId="50" fillId="0" borderId="0"/>
    <xf numFmtId="0" fontId="16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52" fillId="0" borderId="0"/>
    <xf numFmtId="0" fontId="5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6" fillId="0" borderId="0"/>
    <xf numFmtId="0" fontId="15" fillId="0" borderId="0"/>
    <xf numFmtId="0" fontId="51" fillId="40" borderId="62" applyNumberFormat="0" applyFont="0" applyAlignment="0" applyProtection="0"/>
    <xf numFmtId="0" fontId="51" fillId="40" borderId="62" applyNumberFormat="0" applyFont="0" applyAlignment="0" applyProtection="0"/>
    <xf numFmtId="0" fontId="51" fillId="40" borderId="62" applyNumberFormat="0" applyFont="0" applyAlignment="0" applyProtection="0"/>
    <xf numFmtId="0" fontId="51" fillId="40" borderId="62" applyNumberFormat="0" applyFont="0" applyAlignment="0" applyProtection="0"/>
    <xf numFmtId="164" fontId="54" fillId="0" borderId="0">
      <alignment vertical="center"/>
    </xf>
    <xf numFmtId="0" fontId="55" fillId="32" borderId="63" applyNumberFormat="0" applyAlignment="0" applyProtection="0"/>
    <xf numFmtId="0" fontId="55" fillId="32" borderId="63" applyNumberFormat="0" applyAlignment="0" applyProtection="0"/>
    <xf numFmtId="0" fontId="55" fillId="32" borderId="63" applyNumberFormat="0" applyAlignment="0" applyProtection="0"/>
    <xf numFmtId="0" fontId="55" fillId="32" borderId="63" applyNumberFormat="0" applyAlignment="0" applyProtection="0"/>
    <xf numFmtId="10" fontId="1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169" fontId="56" fillId="0" borderId="0">
      <alignment vertical="center"/>
    </xf>
    <xf numFmtId="169" fontId="23" fillId="0" borderId="0">
      <alignment vertical="center"/>
    </xf>
    <xf numFmtId="0" fontId="20" fillId="0" borderId="0">
      <alignment horizontal="left" vertical="center"/>
    </xf>
    <xf numFmtId="187" fontId="20" fillId="0" borderId="0">
      <alignment horizontal="left" vertical="center"/>
    </xf>
    <xf numFmtId="187" fontId="13" fillId="0" borderId="0">
      <alignment horizontal="left" vertical="center"/>
    </xf>
    <xf numFmtId="164" fontId="13" fillId="0" borderId="0">
      <alignment horizontal="left" vertical="center" indent="1"/>
    </xf>
    <xf numFmtId="164" fontId="57" fillId="0" borderId="64">
      <alignment vertical="center"/>
    </xf>
    <xf numFmtId="164" fontId="57" fillId="0" borderId="64">
      <alignment vertical="center"/>
    </xf>
    <xf numFmtId="164" fontId="57" fillId="0" borderId="64">
      <alignment vertical="center"/>
    </xf>
    <xf numFmtId="164" fontId="57" fillId="0" borderId="64">
      <alignment vertical="center"/>
    </xf>
    <xf numFmtId="164" fontId="57" fillId="0" borderId="64">
      <alignment vertical="center"/>
    </xf>
    <xf numFmtId="0" fontId="58" fillId="0" borderId="0" applyNumberFormat="0" applyFill="0" applyBorder="0" applyAlignment="0" applyProtection="0"/>
    <xf numFmtId="0" fontId="54" fillId="0" borderId="0">
      <alignment vertical="center"/>
    </xf>
    <xf numFmtId="188" fontId="54" fillId="0" borderId="0">
      <alignment horizontal="left" vertical="center"/>
    </xf>
    <xf numFmtId="0" fontId="14" fillId="0" borderId="0"/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59" fillId="2" borderId="16">
      <alignment horizontal="center" vertical="center" wrapText="1"/>
    </xf>
    <xf numFmtId="0" fontId="45" fillId="0" borderId="0"/>
    <xf numFmtId="37" fontId="43" fillId="41" borderId="0">
      <alignment horizontal="right" vertical="center"/>
      <protection locked="0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23" fillId="0" borderId="16">
      <alignment horizontal="right"/>
    </xf>
    <xf numFmtId="0" fontId="56" fillId="19" borderId="65" applyNumberFormat="0" applyAlignment="0" applyProtection="0"/>
    <xf numFmtId="0" fontId="56" fillId="42" borderId="65"/>
    <xf numFmtId="0" fontId="56" fillId="42" borderId="65"/>
    <xf numFmtId="0" fontId="56" fillId="42" borderId="65"/>
    <xf numFmtId="0" fontId="56" fillId="42" borderId="65"/>
    <xf numFmtId="0" fontId="56" fillId="19" borderId="65" applyNumberFormat="0" applyAlignment="0" applyProtection="0"/>
    <xf numFmtId="0" fontId="56" fillId="19" borderId="65" applyNumberFormat="0" applyAlignment="0" applyProtection="0"/>
    <xf numFmtId="0" fontId="56" fillId="19" borderId="65" applyNumberFormat="0" applyAlignment="0" applyProtection="0"/>
    <xf numFmtId="40" fontId="60" fillId="0" borderId="0"/>
    <xf numFmtId="0" fontId="61" fillId="0" borderId="0" applyNumberFormat="0" applyFill="0" applyBorder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0" fontId="28" fillId="0" borderId="66" applyNumberFormat="0" applyFill="0" applyAlignment="0" applyProtection="0"/>
    <xf numFmtId="164" fontId="62" fillId="0" borderId="0">
      <alignment vertical="center"/>
    </xf>
    <xf numFmtId="169" fontId="63" fillId="0" borderId="0">
      <alignment vertical="center"/>
    </xf>
    <xf numFmtId="0" fontId="64" fillId="0" borderId="0" applyNumberFormat="0" applyFill="0" applyBorder="0" applyAlignment="0" applyProtection="0"/>
    <xf numFmtId="0" fontId="15" fillId="40" borderId="0" applyNumberFormat="0" applyFont="0" applyBorder="0" applyAlignment="0" applyProtection="0"/>
    <xf numFmtId="0" fontId="65" fillId="0" borderId="0"/>
  </cellStyleXfs>
  <cellXfs count="250"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70" fontId="6" fillId="0" borderId="10" xfId="299" applyFont="1" applyFill="1" applyBorder="1" applyAlignment="1">
      <alignment horizontal="center"/>
    </xf>
    <xf numFmtId="176" fontId="6" fillId="0" borderId="11" xfId="299" applyNumberFormat="1" applyFont="1" applyBorder="1" applyAlignment="1">
      <alignment horizontal="center" vertical="center"/>
    </xf>
    <xf numFmtId="176" fontId="6" fillId="0" borderId="12" xfId="299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 wrapText="1"/>
    </xf>
    <xf numFmtId="0" fontId="0" fillId="0" borderId="14" xfId="299" applyNumberFormat="1" applyFont="1" applyBorder="1" applyAlignment="1">
      <alignment horizontal="center"/>
    </xf>
    <xf numFmtId="170" fontId="6" fillId="0" borderId="14" xfId="299" applyFont="1" applyFill="1" applyBorder="1" applyAlignment="1">
      <alignment horizontal="center"/>
    </xf>
    <xf numFmtId="176" fontId="6" fillId="0" borderId="15" xfId="299" applyNumberFormat="1" applyFont="1" applyBorder="1" applyAlignment="1">
      <alignment horizontal="center"/>
    </xf>
    <xf numFmtId="176" fontId="6" fillId="0" borderId="16" xfId="299" applyNumberFormat="1" applyFont="1" applyBorder="1"/>
    <xf numFmtId="176" fontId="6" fillId="0" borderId="19" xfId="299" applyNumberFormat="1" applyFont="1" applyBorder="1" applyAlignment="1">
      <alignment horizontal="center" vertical="center"/>
    </xf>
    <xf numFmtId="176" fontId="6" fillId="0" borderId="20" xfId="299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176" fontId="6" fillId="0" borderId="21" xfId="299" applyNumberFormat="1" applyFont="1" applyBorder="1"/>
    <xf numFmtId="176" fontId="6" fillId="0" borderId="22" xfId="299" applyNumberFormat="1" applyFont="1" applyBorder="1"/>
    <xf numFmtId="176" fontId="6" fillId="0" borderId="15" xfId="0" applyNumberFormat="1" applyFont="1" applyBorder="1"/>
    <xf numFmtId="176" fontId="6" fillId="0" borderId="16" xfId="0" applyNumberFormat="1" applyFont="1" applyBorder="1"/>
    <xf numFmtId="0" fontId="2" fillId="0" borderId="17" xfId="0" applyFont="1" applyBorder="1" applyAlignment="1">
      <alignment horizontal="center" vertical="center" wrapText="1"/>
    </xf>
    <xf numFmtId="176" fontId="6" fillId="0" borderId="19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21" xfId="0" applyNumberFormat="1" applyFont="1" applyBorder="1"/>
    <xf numFmtId="176" fontId="6" fillId="0" borderId="14" xfId="0" applyNumberFormat="1" applyFont="1" applyBorder="1"/>
    <xf numFmtId="170" fontId="6" fillId="0" borderId="0" xfId="120" applyFont="1"/>
    <xf numFmtId="170" fontId="7" fillId="0" borderId="18" xfId="120" applyFont="1" applyBorder="1" applyAlignment="1">
      <alignment horizontal="center" vertical="center" wrapText="1"/>
    </xf>
    <xf numFmtId="0" fontId="2" fillId="0" borderId="24" xfId="0" applyFont="1" applyBorder="1"/>
    <xf numFmtId="0" fontId="2" fillId="0" borderId="16" xfId="0" applyFont="1" applyBorder="1"/>
    <xf numFmtId="0" fontId="2" fillId="0" borderId="25" xfId="0" applyFont="1" applyBorder="1"/>
    <xf numFmtId="0" fontId="0" fillId="0" borderId="26" xfId="0" applyBorder="1"/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299" applyNumberFormat="1" applyFont="1" applyFill="1" applyBorder="1" applyAlignment="1">
      <alignment horizontal="center"/>
    </xf>
    <xf numFmtId="170" fontId="0" fillId="0" borderId="0" xfId="299" applyFont="1" applyFill="1" applyBorder="1" applyAlignment="1">
      <alignment horizontal="center"/>
    </xf>
    <xf numFmtId="0" fontId="0" fillId="0" borderId="0" xfId="299" applyNumberFormat="1" applyFont="1" applyBorder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6" fillId="0" borderId="0" xfId="0" applyFont="1"/>
    <xf numFmtId="0" fontId="3" fillId="0" borderId="2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6" fillId="0" borderId="2" xfId="0" applyFont="1" applyBorder="1"/>
    <xf numFmtId="0" fontId="9" fillId="0" borderId="0" xfId="0" applyFont="1"/>
    <xf numFmtId="0" fontId="6" fillId="0" borderId="26" xfId="0" applyFont="1" applyBorder="1"/>
    <xf numFmtId="0" fontId="2" fillId="0" borderId="29" xfId="0" applyFont="1" applyBorder="1"/>
    <xf numFmtId="0" fontId="2" fillId="0" borderId="0" xfId="0" applyFont="1"/>
    <xf numFmtId="0" fontId="2" fillId="0" borderId="13" xfId="0" applyFont="1" applyBorder="1"/>
    <xf numFmtId="0" fontId="2" fillId="0" borderId="40" xfId="0" applyFont="1" applyBorder="1"/>
    <xf numFmtId="0" fontId="0" fillId="0" borderId="1" xfId="0" applyBorder="1" applyAlignment="1">
      <alignment horizontal="center" vertical="center"/>
    </xf>
    <xf numFmtId="0" fontId="0" fillId="2" borderId="0" xfId="0" applyFill="1"/>
    <xf numFmtId="170" fontId="0" fillId="0" borderId="0" xfId="303" applyFont="1" applyBorder="1" applyAlignment="1">
      <alignment wrapText="1"/>
    </xf>
    <xf numFmtId="170" fontId="3" fillId="0" borderId="0" xfId="303" applyFont="1" applyAlignment="1">
      <alignment vertical="top"/>
    </xf>
    <xf numFmtId="170" fontId="3" fillId="0" borderId="0" xfId="303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170" fontId="0" fillId="2" borderId="12" xfId="299" applyFont="1" applyFill="1" applyBorder="1" applyAlignment="1">
      <alignment horizontal="center" vertical="center"/>
    </xf>
    <xf numFmtId="0" fontId="0" fillId="2" borderId="12" xfId="299" applyNumberFormat="1" applyFont="1" applyFill="1" applyBorder="1" applyAlignment="1">
      <alignment horizontal="center"/>
    </xf>
    <xf numFmtId="170" fontId="0" fillId="2" borderId="12" xfId="299" applyFont="1" applyFill="1" applyBorder="1" applyAlignment="1">
      <alignment horizontal="center"/>
    </xf>
    <xf numFmtId="170" fontId="0" fillId="2" borderId="16" xfId="299" applyFont="1" applyFill="1" applyBorder="1" applyAlignment="1">
      <alignment horizontal="center" vertical="center"/>
    </xf>
    <xf numFmtId="0" fontId="0" fillId="2" borderId="16" xfId="299" applyNumberFormat="1" applyFont="1" applyFill="1" applyBorder="1" applyAlignment="1">
      <alignment horizontal="center"/>
    </xf>
    <xf numFmtId="170" fontId="0" fillId="2" borderId="16" xfId="299" applyFont="1" applyFill="1" applyBorder="1" applyAlignment="1">
      <alignment horizontal="center"/>
    </xf>
    <xf numFmtId="0" fontId="0" fillId="2" borderId="16" xfId="0" applyFill="1" applyBorder="1"/>
    <xf numFmtId="0" fontId="2" fillId="0" borderId="3" xfId="0" applyFont="1" applyBorder="1" applyAlignment="1">
      <alignment horizontal="center" vertical="center" wrapText="1"/>
    </xf>
    <xf numFmtId="170" fontId="6" fillId="2" borderId="12" xfId="299" applyFont="1" applyFill="1" applyBorder="1" applyAlignment="1">
      <alignment horizontal="center" vertical="center"/>
    </xf>
    <xf numFmtId="170" fontId="6" fillId="2" borderId="16" xfId="299" applyFont="1" applyFill="1" applyBorder="1" applyAlignment="1">
      <alignment horizontal="center" vertical="center"/>
    </xf>
    <xf numFmtId="170" fontId="0" fillId="0" borderId="0" xfId="303" applyFont="1" applyBorder="1"/>
    <xf numFmtId="170" fontId="3" fillId="0" borderId="0" xfId="303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70" fontId="6" fillId="2" borderId="12" xfId="299" applyFont="1" applyFill="1" applyBorder="1" applyAlignment="1">
      <alignment horizontal="center"/>
    </xf>
    <xf numFmtId="170" fontId="0" fillId="2" borderId="12" xfId="299" applyFont="1" applyFill="1" applyBorder="1"/>
    <xf numFmtId="170" fontId="6" fillId="2" borderId="16" xfId="299" applyFont="1" applyFill="1" applyBorder="1" applyAlignment="1">
      <alignment horizontal="center"/>
    </xf>
    <xf numFmtId="170" fontId="0" fillId="2" borderId="16" xfId="299" applyFont="1" applyFill="1" applyBorder="1"/>
    <xf numFmtId="0" fontId="3" fillId="0" borderId="23" xfId="0" applyFont="1" applyBorder="1" applyAlignment="1">
      <alignment horizontal="center" vertical="center"/>
    </xf>
    <xf numFmtId="170" fontId="6" fillId="2" borderId="16" xfId="299" applyFont="1" applyFill="1" applyBorder="1"/>
    <xf numFmtId="170" fontId="6" fillId="2" borderId="12" xfId="299" applyFont="1" applyFill="1" applyBorder="1"/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67" xfId="0" applyFont="1" applyBorder="1" applyAlignment="1">
      <alignment horizontal="center" vertical="center" wrapText="1"/>
    </xf>
    <xf numFmtId="0" fontId="66" fillId="0" borderId="67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66" fillId="0" borderId="49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66" fillId="0" borderId="71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66" fillId="0" borderId="25" xfId="0" applyFont="1" applyBorder="1" applyAlignment="1">
      <alignment horizontal="center" vertical="center" wrapText="1"/>
    </xf>
    <xf numFmtId="0" fontId="66" fillId="0" borderId="38" xfId="0" applyFont="1" applyBorder="1" applyAlignment="1">
      <alignment horizontal="center" vertical="center" wrapText="1"/>
    </xf>
    <xf numFmtId="0" fontId="67" fillId="0" borderId="0" xfId="0" applyFont="1" applyAlignment="1">
      <alignment horizontal="left" vertical="center"/>
    </xf>
    <xf numFmtId="0" fontId="1" fillId="2" borderId="16" xfId="0" applyFont="1" applyFill="1" applyBorder="1"/>
    <xf numFmtId="0" fontId="2" fillId="43" borderId="4" xfId="0" applyFont="1" applyFill="1" applyBorder="1" applyAlignment="1">
      <alignment horizontal="center" vertical="center" wrapText="1"/>
    </xf>
    <xf numFmtId="0" fontId="2" fillId="43" borderId="5" xfId="0" applyFont="1" applyFill="1" applyBorder="1" applyAlignment="1">
      <alignment horizontal="center" vertical="center" wrapText="1"/>
    </xf>
    <xf numFmtId="43" fontId="2" fillId="43" borderId="5" xfId="1" applyFont="1" applyFill="1" applyBorder="1" applyAlignment="1">
      <alignment horizontal="center" vertical="center" wrapText="1"/>
    </xf>
    <xf numFmtId="2" fontId="2" fillId="43" borderId="5" xfId="0" applyNumberFormat="1" applyFont="1" applyFill="1" applyBorder="1" applyAlignment="1">
      <alignment horizontal="center" vertical="center" wrapText="1"/>
    </xf>
    <xf numFmtId="0" fontId="0" fillId="43" borderId="5" xfId="0" applyFill="1" applyBorder="1" applyAlignment="1">
      <alignment wrapText="1"/>
    </xf>
    <xf numFmtId="43" fontId="7" fillId="43" borderId="5" xfId="1" applyFont="1" applyFill="1" applyBorder="1" applyAlignment="1">
      <alignment horizontal="center" vertical="center" wrapText="1"/>
    </xf>
    <xf numFmtId="0" fontId="2" fillId="43" borderId="17" xfId="0" applyFont="1" applyFill="1" applyBorder="1" applyAlignment="1">
      <alignment horizontal="center" vertical="center" wrapText="1"/>
    </xf>
    <xf numFmtId="0" fontId="0" fillId="43" borderId="6" xfId="0" applyFill="1" applyBorder="1" applyAlignment="1">
      <alignment wrapText="1"/>
    </xf>
    <xf numFmtId="0" fontId="0" fillId="43" borderId="0" xfId="0" applyFill="1" applyAlignment="1">
      <alignment wrapText="1"/>
    </xf>
    <xf numFmtId="43" fontId="2" fillId="43" borderId="4" xfId="1" applyFont="1" applyFill="1" applyBorder="1" applyAlignment="1">
      <alignment horizontal="center" vertical="center" wrapText="1"/>
    </xf>
    <xf numFmtId="0" fontId="2" fillId="43" borderId="5" xfId="1" applyNumberFormat="1" applyFont="1" applyFill="1" applyBorder="1" applyAlignment="1">
      <alignment horizontal="center" vertical="center" wrapText="1"/>
    </xf>
    <xf numFmtId="43" fontId="2" fillId="43" borderId="17" xfId="1" applyFont="1" applyFill="1" applyBorder="1" applyAlignment="1">
      <alignment horizontal="center" vertical="center" wrapText="1"/>
    </xf>
    <xf numFmtId="0" fontId="10" fillId="43" borderId="7" xfId="0" applyFont="1" applyFill="1" applyBorder="1" applyAlignment="1">
      <alignment wrapText="1"/>
    </xf>
    <xf numFmtId="43" fontId="2" fillId="43" borderId="8" xfId="1" applyFont="1" applyFill="1" applyBorder="1" applyAlignment="1">
      <alignment horizontal="center" vertical="center" wrapText="1"/>
    </xf>
    <xf numFmtId="0" fontId="66" fillId="43" borderId="1" xfId="0" applyFont="1" applyFill="1" applyBorder="1" applyAlignment="1">
      <alignment wrapText="1"/>
    </xf>
    <xf numFmtId="0" fontId="2" fillId="43" borderId="1" xfId="0" applyFont="1" applyFill="1" applyBorder="1" applyAlignment="1">
      <alignment wrapText="1"/>
    </xf>
    <xf numFmtId="0" fontId="11" fillId="43" borderId="1" xfId="0" applyFont="1" applyFill="1" applyBorder="1" applyAlignment="1">
      <alignment vertical="center" wrapText="1"/>
    </xf>
    <xf numFmtId="0" fontId="2" fillId="43" borderId="1" xfId="0" applyFont="1" applyFill="1" applyBorder="1" applyAlignment="1">
      <alignment horizontal="center" vertical="center" wrapText="1"/>
    </xf>
    <xf numFmtId="43" fontId="2" fillId="43" borderId="1" xfId="1" applyFont="1" applyFill="1" applyBorder="1" applyAlignment="1">
      <alignment horizontal="center" vertical="center" wrapText="1"/>
    </xf>
    <xf numFmtId="0" fontId="2" fillId="43" borderId="6" xfId="0" applyFont="1" applyFill="1" applyBorder="1" applyAlignment="1">
      <alignment horizontal="left" vertical="top" wrapText="1"/>
    </xf>
    <xf numFmtId="0" fontId="2" fillId="43" borderId="7" xfId="0" applyFont="1" applyFill="1" applyBorder="1" applyAlignment="1">
      <alignment horizontal="left" vertical="top" wrapText="1"/>
    </xf>
    <xf numFmtId="176" fontId="2" fillId="43" borderId="8" xfId="1" applyNumberFormat="1" applyFont="1" applyFill="1" applyBorder="1" applyAlignment="1">
      <alignment horizontal="left" vertical="top" wrapText="1"/>
    </xf>
    <xf numFmtId="176" fontId="2" fillId="43" borderId="5" xfId="1" applyNumberFormat="1" applyFont="1" applyFill="1" applyBorder="1" applyAlignment="1">
      <alignment horizontal="left" vertical="top" wrapText="1"/>
    </xf>
    <xf numFmtId="176" fontId="2" fillId="43" borderId="17" xfId="1" applyNumberFormat="1" applyFont="1" applyFill="1" applyBorder="1" applyAlignment="1">
      <alignment horizontal="left" vertical="top" wrapText="1"/>
    </xf>
    <xf numFmtId="176" fontId="2" fillId="43" borderId="18" xfId="1" applyNumberFormat="1" applyFont="1" applyFill="1" applyBorder="1" applyAlignment="1">
      <alignment horizontal="left" vertical="top" wrapText="1"/>
    </xf>
    <xf numFmtId="0" fontId="2" fillId="43" borderId="8" xfId="0" applyFont="1" applyFill="1" applyBorder="1" applyAlignment="1">
      <alignment horizontal="left" vertical="top" wrapText="1"/>
    </xf>
    <xf numFmtId="0" fontId="2" fillId="43" borderId="5" xfId="0" applyFont="1" applyFill="1" applyBorder="1" applyAlignment="1">
      <alignment horizontal="left" vertical="top" wrapText="1"/>
    </xf>
    <xf numFmtId="0" fontId="2" fillId="43" borderId="17" xfId="0" applyFont="1" applyFill="1" applyBorder="1" applyAlignment="1">
      <alignment horizontal="left" vertical="top" wrapText="1"/>
    </xf>
    <xf numFmtId="0" fontId="2" fillId="43" borderId="1" xfId="0" applyFont="1" applyFill="1" applyBorder="1" applyAlignment="1">
      <alignment horizontal="left" vertical="top" wrapText="1"/>
    </xf>
    <xf numFmtId="0" fontId="0" fillId="2" borderId="10" xfId="299" applyNumberFormat="1" applyFont="1" applyFill="1" applyBorder="1" applyAlignment="1">
      <alignment horizontal="center"/>
    </xf>
    <xf numFmtId="0" fontId="1" fillId="0" borderId="0" xfId="0" applyFont="1" applyAlignment="1">
      <alignment horizontal="left" vertical="top"/>
    </xf>
    <xf numFmtId="0" fontId="66" fillId="43" borderId="0" xfId="0" applyFont="1" applyFill="1" applyAlignment="1">
      <alignment wrapText="1"/>
    </xf>
    <xf numFmtId="0" fontId="67" fillId="2" borderId="0" xfId="0" applyFont="1" applyFill="1" applyAlignment="1">
      <alignment vertical="center" wrapText="1"/>
    </xf>
    <xf numFmtId="0" fontId="68" fillId="2" borderId="0" xfId="0" applyFont="1" applyFill="1"/>
    <xf numFmtId="0" fontId="1" fillId="0" borderId="0" xfId="0" applyFont="1"/>
    <xf numFmtId="0" fontId="2" fillId="43" borderId="5" xfId="0" applyFont="1" applyFill="1" applyBorder="1" applyAlignment="1">
      <alignment horizontal="center" vertical="top" wrapText="1"/>
    </xf>
    <xf numFmtId="0" fontId="67" fillId="0" borderId="0" xfId="0" applyFont="1" applyAlignment="1">
      <alignment horizontal="center"/>
    </xf>
    <xf numFmtId="0" fontId="69" fillId="0" borderId="0" xfId="0" applyFont="1"/>
    <xf numFmtId="0" fontId="67" fillId="0" borderId="0" xfId="0" applyFont="1" applyAlignment="1">
      <alignment horizontal="right"/>
    </xf>
    <xf numFmtId="0" fontId="67" fillId="0" borderId="0" xfId="0" applyFont="1" applyAlignment="1">
      <alignment vertical="top"/>
    </xf>
    <xf numFmtId="0" fontId="70" fillId="0" borderId="0" xfId="0" applyFont="1" applyAlignment="1">
      <alignment horizontal="left" vertical="justify"/>
    </xf>
    <xf numFmtId="0" fontId="67" fillId="0" borderId="0" xfId="0" applyFont="1" applyAlignment="1">
      <alignment horizontal="left" vertical="top"/>
    </xf>
    <xf numFmtId="0" fontId="67" fillId="0" borderId="0" xfId="0" applyFont="1"/>
    <xf numFmtId="0" fontId="66" fillId="0" borderId="0" xfId="0" applyFont="1"/>
    <xf numFmtId="0" fontId="66" fillId="0" borderId="0" xfId="0" applyFont="1" applyAlignment="1">
      <alignment horizontal="left"/>
    </xf>
    <xf numFmtId="0" fontId="67" fillId="0" borderId="0" xfId="0" applyFont="1" applyAlignment="1">
      <alignment horizontal="left"/>
    </xf>
    <xf numFmtId="0" fontId="66" fillId="0" borderId="4" xfId="0" applyFont="1" applyBorder="1" applyAlignment="1">
      <alignment horizontal="center" vertical="center"/>
    </xf>
    <xf numFmtId="0" fontId="66" fillId="0" borderId="5" xfId="0" applyFont="1" applyBorder="1" applyAlignment="1">
      <alignment horizontal="center" vertical="center" wrapText="1"/>
    </xf>
    <xf numFmtId="49" fontId="0" fillId="0" borderId="44" xfId="0" applyNumberFormat="1" applyBorder="1" applyAlignment="1">
      <alignment horizontal="center" vertical="center"/>
    </xf>
    <xf numFmtId="0" fontId="0" fillId="2" borderId="27" xfId="0" applyFill="1" applyBorder="1" applyAlignment="1">
      <alignment horizontal="center"/>
    </xf>
    <xf numFmtId="1" fontId="0" fillId="0" borderId="24" xfId="0" applyNumberFormat="1" applyBorder="1" applyAlignment="1">
      <alignment horizontal="center" vertical="center"/>
    </xf>
    <xf numFmtId="43" fontId="0" fillId="0" borderId="24" xfId="1" applyFont="1" applyFill="1" applyBorder="1" applyAlignment="1">
      <alignment horizontal="center" vertical="center"/>
    </xf>
    <xf numFmtId="2" fontId="0" fillId="0" borderId="24" xfId="0" applyNumberFormat="1" applyBorder="1" applyAlignment="1">
      <alignment horizontal="center"/>
    </xf>
    <xf numFmtId="43" fontId="0" fillId="0" borderId="24" xfId="1" applyFont="1" applyFill="1" applyBorder="1" applyAlignment="1"/>
    <xf numFmtId="43" fontId="0" fillId="0" borderId="76" xfId="1" applyFont="1" applyFill="1" applyBorder="1" applyAlignment="1"/>
    <xf numFmtId="43" fontId="0" fillId="0" borderId="15" xfId="1" applyFont="1" applyFill="1" applyBorder="1" applyAlignment="1"/>
    <xf numFmtId="43" fontId="0" fillId="0" borderId="16" xfId="1" applyFont="1" applyFill="1" applyBorder="1" applyAlignment="1"/>
    <xf numFmtId="43" fontId="0" fillId="0" borderId="22" xfId="1" applyFont="1" applyFill="1" applyBorder="1" applyAlignment="1"/>
    <xf numFmtId="0" fontId="0" fillId="2" borderId="30" xfId="0" applyFill="1" applyBorder="1" applyAlignment="1">
      <alignment horizontal="center"/>
    </xf>
    <xf numFmtId="1" fontId="0" fillId="0" borderId="16" xfId="0" applyNumberFormat="1" applyBorder="1" applyAlignment="1">
      <alignment horizontal="center" vertical="center"/>
    </xf>
    <xf numFmtId="43" fontId="0" fillId="0" borderId="16" xfId="1" applyFont="1" applyFill="1" applyBorder="1" applyAlignment="1">
      <alignment horizontal="center" vertical="center"/>
    </xf>
    <xf numFmtId="2" fontId="0" fillId="0" borderId="16" xfId="0" applyNumberFormat="1" applyBorder="1" applyAlignment="1">
      <alignment horizontal="center"/>
    </xf>
    <xf numFmtId="0" fontId="66" fillId="43" borderId="72" xfId="0" applyFont="1" applyFill="1" applyBorder="1" applyAlignment="1">
      <alignment horizontal="center" vertical="center" wrapText="1"/>
    </xf>
    <xf numFmtId="0" fontId="66" fillId="43" borderId="45" xfId="0" applyFont="1" applyFill="1" applyBorder="1" applyAlignment="1">
      <alignment horizontal="center" vertical="center" wrapText="1"/>
    </xf>
    <xf numFmtId="0" fontId="66" fillId="43" borderId="46" xfId="0" applyFont="1" applyFill="1" applyBorder="1" applyAlignment="1">
      <alignment horizontal="center" vertical="center" wrapText="1"/>
    </xf>
    <xf numFmtId="0" fontId="66" fillId="43" borderId="73" xfId="0" applyFont="1" applyFill="1" applyBorder="1" applyAlignment="1">
      <alignment horizontal="center" vertical="center" wrapText="1"/>
    </xf>
    <xf numFmtId="0" fontId="66" fillId="43" borderId="74" xfId="0" applyFont="1" applyFill="1" applyBorder="1" applyAlignment="1">
      <alignment horizontal="center" vertical="center" wrapText="1"/>
    </xf>
    <xf numFmtId="0" fontId="66" fillId="43" borderId="75" xfId="0" applyFont="1" applyFill="1" applyBorder="1" applyAlignment="1">
      <alignment horizontal="center" vertical="center" wrapText="1"/>
    </xf>
    <xf numFmtId="0" fontId="66" fillId="0" borderId="5" xfId="0" applyFont="1" applyBorder="1" applyAlignment="1">
      <alignment horizontal="center" vertical="center"/>
    </xf>
    <xf numFmtId="0" fontId="66" fillId="0" borderId="18" xfId="0" applyFont="1" applyBorder="1" applyAlignment="1">
      <alignment horizontal="center" vertical="center"/>
    </xf>
    <xf numFmtId="0" fontId="66" fillId="43" borderId="44" xfId="0" applyFont="1" applyFill="1" applyBorder="1" applyAlignment="1">
      <alignment horizontal="center" vertical="center"/>
    </xf>
    <xf numFmtId="0" fontId="67" fillId="0" borderId="0" xfId="0" applyFont="1" applyAlignment="1">
      <alignment horizontal="center"/>
    </xf>
    <xf numFmtId="0" fontId="70" fillId="0" borderId="0" xfId="0" applyFont="1" applyAlignment="1">
      <alignment horizontal="left" vertical="justify"/>
    </xf>
    <xf numFmtId="0" fontId="68" fillId="0" borderId="6" xfId="0" applyFont="1" applyBorder="1" applyAlignment="1">
      <alignment horizontal="center"/>
    </xf>
    <xf numFmtId="0" fontId="68" fillId="0" borderId="1" xfId="0" applyFont="1" applyBorder="1" applyAlignment="1">
      <alignment horizontal="center"/>
    </xf>
    <xf numFmtId="0" fontId="68" fillId="0" borderId="51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2" fontId="2" fillId="0" borderId="41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2" fontId="2" fillId="0" borderId="42" xfId="0" applyNumberFormat="1" applyFont="1" applyBorder="1" applyAlignment="1">
      <alignment horizontal="center" vertical="center" wrapText="1"/>
    </xf>
    <xf numFmtId="170" fontId="2" fillId="0" borderId="41" xfId="120" applyFont="1" applyBorder="1" applyAlignment="1">
      <alignment horizontal="center" vertical="center" wrapText="1"/>
    </xf>
    <xf numFmtId="170" fontId="2" fillId="0" borderId="14" xfId="120" applyFont="1" applyBorder="1" applyAlignment="1">
      <alignment horizontal="center" vertical="center" wrapText="1"/>
    </xf>
    <xf numFmtId="170" fontId="2" fillId="0" borderId="42" xfId="12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6" fillId="0" borderId="48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70" fontId="2" fillId="0" borderId="41" xfId="120" applyFont="1" applyFill="1" applyBorder="1" applyAlignment="1">
      <alignment horizontal="center" vertical="center" wrapText="1"/>
    </xf>
    <xf numFmtId="170" fontId="2" fillId="0" borderId="14" xfId="120" applyFont="1" applyFill="1" applyBorder="1" applyAlignment="1">
      <alignment horizontal="center" vertical="center" wrapText="1"/>
    </xf>
    <xf numFmtId="170" fontId="2" fillId="0" borderId="42" xfId="12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2" fontId="2" fillId="0" borderId="28" xfId="0" applyNumberFormat="1" applyFont="1" applyBorder="1" applyAlignment="1">
      <alignment horizontal="center" vertical="center" wrapText="1"/>
    </xf>
    <xf numFmtId="2" fontId="2" fillId="0" borderId="21" xfId="0" applyNumberFormat="1" applyFont="1" applyBorder="1" applyAlignment="1">
      <alignment horizontal="center" vertical="center" wrapText="1"/>
    </xf>
    <xf numFmtId="2" fontId="2" fillId="0" borderId="3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4" borderId="0" xfId="0" applyFill="1" applyAlignment="1">
      <alignment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justify"/>
    </xf>
  </cellXfs>
  <cellStyles count="1107">
    <cellStyle name="_BUDGET BY MR KURI" xfId="2" xr:uid="{00000000-0005-0000-0000-000031000000}"/>
    <cellStyle name="_Budget for 2.4MLD STP 201107" xfId="3" xr:uid="{00000000-0005-0000-0000-000032000000}"/>
    <cellStyle name="_Copy of Water supply SC-062 (05-09-07)-1" xfId="4" xr:uid="{00000000-0005-0000-0000-000033000000}"/>
    <cellStyle name="_Lotus Financial Model_Pr Cost" xfId="5" xr:uid="{00000000-0005-0000-0000-000034000000}"/>
    <cellStyle name="_MAIN BUDGET FOR WTP &amp; STP LINES" xfId="6" xr:uid="{00000000-0005-0000-0000-000035000000}"/>
    <cellStyle name="_Model_IL NTPC case_Sep 12_dr 1" xfId="7" xr:uid="{00000000-0005-0000-0000-000036000000}"/>
    <cellStyle name="_Monthwise Breakup water" xfId="8" xr:uid="{00000000-0005-0000-0000-000037000000}"/>
    <cellStyle name="_Recovery Items" xfId="9" xr:uid="{00000000-0005-0000-0000-000038000000}"/>
    <cellStyle name="20% - Accent1 2" xfId="10" xr:uid="{00000000-0005-0000-0000-000039000000}"/>
    <cellStyle name="20% - Accent2 2" xfId="11" xr:uid="{00000000-0005-0000-0000-00003A000000}"/>
    <cellStyle name="20% - Accent3 2" xfId="12" xr:uid="{00000000-0005-0000-0000-00003B000000}"/>
    <cellStyle name="20% - Accent4 2" xfId="13" xr:uid="{00000000-0005-0000-0000-00003C000000}"/>
    <cellStyle name="20% - Accent5 2" xfId="14" xr:uid="{00000000-0005-0000-0000-00003D000000}"/>
    <cellStyle name="20% - Accent6 2" xfId="15" xr:uid="{00000000-0005-0000-0000-00003E000000}"/>
    <cellStyle name="40% - Accent1 2" xfId="16" xr:uid="{00000000-0005-0000-0000-00003F000000}"/>
    <cellStyle name="40% - Accent2 2" xfId="17" xr:uid="{00000000-0005-0000-0000-000040000000}"/>
    <cellStyle name="40% - Accent3 2" xfId="18" xr:uid="{00000000-0005-0000-0000-000041000000}"/>
    <cellStyle name="40% - Accent4 2" xfId="19" xr:uid="{00000000-0005-0000-0000-000042000000}"/>
    <cellStyle name="40% - Accent5 2" xfId="20" xr:uid="{00000000-0005-0000-0000-000043000000}"/>
    <cellStyle name="40% - Accent6 2" xfId="21" xr:uid="{00000000-0005-0000-0000-000044000000}"/>
    <cellStyle name="60% - Accent1 2" xfId="22" xr:uid="{00000000-0005-0000-0000-000045000000}"/>
    <cellStyle name="60% - Accent2 2" xfId="23" xr:uid="{00000000-0005-0000-0000-000046000000}"/>
    <cellStyle name="60% - Accent3 2" xfId="24" xr:uid="{00000000-0005-0000-0000-000047000000}"/>
    <cellStyle name="60% - Accent4 2" xfId="25" xr:uid="{00000000-0005-0000-0000-000048000000}"/>
    <cellStyle name="60% - Accent5 2" xfId="26" xr:uid="{00000000-0005-0000-0000-000049000000}"/>
    <cellStyle name="60% - Accent6 2" xfId="27" xr:uid="{00000000-0005-0000-0000-00004A000000}"/>
    <cellStyle name="Accent1 - 20%" xfId="28" xr:uid="{00000000-0005-0000-0000-00004B000000}"/>
    <cellStyle name="Accent1 - 40%" xfId="29" xr:uid="{00000000-0005-0000-0000-00004C000000}"/>
    <cellStyle name="Accent1 - 60%" xfId="30" xr:uid="{00000000-0005-0000-0000-00004D000000}"/>
    <cellStyle name="Accent1 2" xfId="31" xr:uid="{00000000-0005-0000-0000-00004E000000}"/>
    <cellStyle name="Accent2 - 20%" xfId="32" xr:uid="{00000000-0005-0000-0000-00004F000000}"/>
    <cellStyle name="Accent2 - 40%" xfId="33" xr:uid="{00000000-0005-0000-0000-000050000000}"/>
    <cellStyle name="Accent2 - 60%" xfId="34" xr:uid="{00000000-0005-0000-0000-000051000000}"/>
    <cellStyle name="Accent2 2" xfId="35" xr:uid="{00000000-0005-0000-0000-000052000000}"/>
    <cellStyle name="Accent3 - 20%" xfId="36" xr:uid="{00000000-0005-0000-0000-000053000000}"/>
    <cellStyle name="Accent3 - 40%" xfId="37" xr:uid="{00000000-0005-0000-0000-000054000000}"/>
    <cellStyle name="Accent3 - 60%" xfId="38" xr:uid="{00000000-0005-0000-0000-000055000000}"/>
    <cellStyle name="Accent3 2" xfId="39" xr:uid="{00000000-0005-0000-0000-000056000000}"/>
    <cellStyle name="Accent4 - 20%" xfId="40" xr:uid="{00000000-0005-0000-0000-000057000000}"/>
    <cellStyle name="Accent4 - 40%" xfId="41" xr:uid="{00000000-0005-0000-0000-000058000000}"/>
    <cellStyle name="Accent4 - 60%" xfId="42" xr:uid="{00000000-0005-0000-0000-000059000000}"/>
    <cellStyle name="Accent4 2" xfId="43" xr:uid="{00000000-0005-0000-0000-00005A000000}"/>
    <cellStyle name="Accent5 - 20%" xfId="44" xr:uid="{00000000-0005-0000-0000-00005B000000}"/>
    <cellStyle name="Accent5 - 40%" xfId="45" xr:uid="{00000000-0005-0000-0000-00005C000000}"/>
    <cellStyle name="Accent5 - 60%" xfId="46" xr:uid="{00000000-0005-0000-0000-00005D000000}"/>
    <cellStyle name="Accent5 2" xfId="47" xr:uid="{00000000-0005-0000-0000-00005E000000}"/>
    <cellStyle name="Accent6 - 20%" xfId="48" xr:uid="{00000000-0005-0000-0000-00005F000000}"/>
    <cellStyle name="Accent6 - 40%" xfId="49" xr:uid="{00000000-0005-0000-0000-000060000000}"/>
    <cellStyle name="Accent6 - 60%" xfId="50" xr:uid="{00000000-0005-0000-0000-000061000000}"/>
    <cellStyle name="Accent6 2" xfId="51" xr:uid="{00000000-0005-0000-0000-000062000000}"/>
    <cellStyle name="Bad 2" xfId="52" xr:uid="{00000000-0005-0000-0000-000063000000}"/>
    <cellStyle name="Calculation 2" xfId="53" xr:uid="{00000000-0005-0000-0000-000064000000}"/>
    <cellStyle name="Calculation 2 2" xfId="54" xr:uid="{00000000-0005-0000-0000-000065000000}"/>
    <cellStyle name="Calculation 2 3" xfId="55" xr:uid="{00000000-0005-0000-0000-000066000000}"/>
    <cellStyle name="Calculation 2 4" xfId="56" xr:uid="{00000000-0005-0000-0000-000067000000}"/>
    <cellStyle name="Cat title white end" xfId="57" xr:uid="{00000000-0005-0000-0000-000068000000}"/>
    <cellStyle name="Cat title white end 2" xfId="58" xr:uid="{00000000-0005-0000-0000-000069000000}"/>
    <cellStyle name="Cat title white end 3" xfId="59" xr:uid="{00000000-0005-0000-0000-00006A000000}"/>
    <cellStyle name="Cat title white end 4" xfId="60" xr:uid="{00000000-0005-0000-0000-00006B000000}"/>
    <cellStyle name="Cat title white end 5" xfId="61" xr:uid="{00000000-0005-0000-0000-00006C000000}"/>
    <cellStyle name="category" xfId="62" xr:uid="{00000000-0005-0000-0000-00006D000000}"/>
    <cellStyle name="Check Cell 2" xfId="63" xr:uid="{00000000-0005-0000-0000-00006E000000}"/>
    <cellStyle name="Col Head" xfId="64" xr:uid="{00000000-0005-0000-0000-00006F000000}"/>
    <cellStyle name="Col title" xfId="65" xr:uid="{00000000-0005-0000-0000-000070000000}"/>
    <cellStyle name="Col title &quot;years&quot; (eg 4 years)" xfId="66" xr:uid="{00000000-0005-0000-0000-000071000000}"/>
    <cellStyle name="Col title &quot;years&quot; (eg 4 years) 2" xfId="67" xr:uid="{00000000-0005-0000-0000-000072000000}"/>
    <cellStyle name="Col title &quot;years&quot; (eg 4 years) 3" xfId="68" xr:uid="{00000000-0005-0000-0000-000073000000}"/>
    <cellStyle name="Col title &quot;years&quot; (eg 4 years) 4" xfId="69" xr:uid="{00000000-0005-0000-0000-000074000000}"/>
    <cellStyle name="Col title &quot;years&quot; (eg 4 years) 5" xfId="70" xr:uid="{00000000-0005-0000-0000-000075000000}"/>
    <cellStyle name="Col title 10" xfId="71" xr:uid="{00000000-0005-0000-0000-000076000000}"/>
    <cellStyle name="Col title 11" xfId="72" xr:uid="{00000000-0005-0000-0000-000077000000}"/>
    <cellStyle name="Col title 12" xfId="73" xr:uid="{00000000-0005-0000-0000-000078000000}"/>
    <cellStyle name="Col title 13" xfId="74" xr:uid="{00000000-0005-0000-0000-000079000000}"/>
    <cellStyle name="Col title 14" xfId="75" xr:uid="{00000000-0005-0000-0000-00007A000000}"/>
    <cellStyle name="Col title 15" xfId="76" xr:uid="{00000000-0005-0000-0000-00007B000000}"/>
    <cellStyle name="Col title 16" xfId="77" xr:uid="{00000000-0005-0000-0000-00007C000000}"/>
    <cellStyle name="Col title 17" xfId="78" xr:uid="{00000000-0005-0000-0000-00007D000000}"/>
    <cellStyle name="Col title 18" xfId="79" xr:uid="{00000000-0005-0000-0000-00007E000000}"/>
    <cellStyle name="Col title 19" xfId="80" xr:uid="{00000000-0005-0000-0000-00007F000000}"/>
    <cellStyle name="Col title 2" xfId="81" xr:uid="{00000000-0005-0000-0000-000080000000}"/>
    <cellStyle name="Col title 3" xfId="82" xr:uid="{00000000-0005-0000-0000-000081000000}"/>
    <cellStyle name="Col title 4" xfId="83" xr:uid="{00000000-0005-0000-0000-000082000000}"/>
    <cellStyle name="Col title 5" xfId="84" xr:uid="{00000000-0005-0000-0000-000083000000}"/>
    <cellStyle name="Col title 6" xfId="85" xr:uid="{00000000-0005-0000-0000-000084000000}"/>
    <cellStyle name="Col title 7" xfId="86" xr:uid="{00000000-0005-0000-0000-000085000000}"/>
    <cellStyle name="Col title 8" xfId="87" xr:uid="{00000000-0005-0000-0000-000086000000}"/>
    <cellStyle name="Col title 9" xfId="88" xr:uid="{00000000-0005-0000-0000-000087000000}"/>
    <cellStyle name="Col title dates (m-y)" xfId="89" xr:uid="{00000000-0005-0000-0000-000088000000}"/>
    <cellStyle name="Col title dates (m-y) 2" xfId="90" xr:uid="{00000000-0005-0000-0000-000089000000}"/>
    <cellStyle name="Col title dates (m-y) 3" xfId="91" xr:uid="{00000000-0005-0000-0000-00008A000000}"/>
    <cellStyle name="Col title dates (m-y) 4" xfId="92" xr:uid="{00000000-0005-0000-0000-00008B000000}"/>
    <cellStyle name="Col title dates (m-y) 5" xfId="93" xr:uid="{00000000-0005-0000-0000-00008C000000}"/>
    <cellStyle name="Col title multplie" xfId="94" xr:uid="{00000000-0005-0000-0000-00008D000000}"/>
    <cellStyle name="Col title multplie 2" xfId="95" xr:uid="{00000000-0005-0000-0000-00008E000000}"/>
    <cellStyle name="Col title multplie 3" xfId="96" xr:uid="{00000000-0005-0000-0000-00008F000000}"/>
    <cellStyle name="Col title multplie 4" xfId="97" xr:uid="{00000000-0005-0000-0000-000090000000}"/>
    <cellStyle name="Col title multplie 5" xfId="98" xr:uid="{00000000-0005-0000-0000-000091000000}"/>
    <cellStyle name="Col title percent" xfId="99" xr:uid="{00000000-0005-0000-0000-000092000000}"/>
    <cellStyle name="Col title percent 2" xfId="100" xr:uid="{00000000-0005-0000-0000-000093000000}"/>
    <cellStyle name="Col title percent 3" xfId="101" xr:uid="{00000000-0005-0000-0000-000094000000}"/>
    <cellStyle name="Col title percent 4" xfId="102" xr:uid="{00000000-0005-0000-0000-000095000000}"/>
    <cellStyle name="Col title percent 5" xfId="103" xr:uid="{00000000-0005-0000-0000-000096000000}"/>
    <cellStyle name="Col title year(eg 2004)" xfId="104" xr:uid="{00000000-0005-0000-0000-000097000000}"/>
    <cellStyle name="Col title year(eg 2004) 2" xfId="105" xr:uid="{00000000-0005-0000-0000-000098000000}"/>
    <cellStyle name="Col title year(eg 2004) 3" xfId="106" xr:uid="{00000000-0005-0000-0000-000099000000}"/>
    <cellStyle name="Col title year(eg 2004) 4" xfId="107" xr:uid="{00000000-0005-0000-0000-00009A000000}"/>
    <cellStyle name="Col title year(eg 2004) 5" xfId="108" xr:uid="{00000000-0005-0000-0000-00009B000000}"/>
    <cellStyle name="Column head" xfId="109" xr:uid="{00000000-0005-0000-0000-00009C000000}"/>
    <cellStyle name="Comma" xfId="1" builtinId="3"/>
    <cellStyle name="Comma  - Style1" xfId="110" xr:uid="{00000000-0005-0000-0000-00009D000000}"/>
    <cellStyle name="Comma  - Style2" xfId="111" xr:uid="{00000000-0005-0000-0000-00009E000000}"/>
    <cellStyle name="Comma  - Style3" xfId="112" xr:uid="{00000000-0005-0000-0000-00009F000000}"/>
    <cellStyle name="Comma  - Style4" xfId="113" xr:uid="{00000000-0005-0000-0000-0000A0000000}"/>
    <cellStyle name="Comma  - Style5" xfId="114" xr:uid="{00000000-0005-0000-0000-0000A1000000}"/>
    <cellStyle name="Comma  - Style6" xfId="115" xr:uid="{00000000-0005-0000-0000-0000A2000000}"/>
    <cellStyle name="Comma  - Style7" xfId="116" xr:uid="{00000000-0005-0000-0000-0000A3000000}"/>
    <cellStyle name="Comma  - Style8" xfId="117" xr:uid="{00000000-0005-0000-0000-0000A4000000}"/>
    <cellStyle name="Comma 10" xfId="118" xr:uid="{00000000-0005-0000-0000-0000A5000000}"/>
    <cellStyle name="Comma 10 2" xfId="119" xr:uid="{00000000-0005-0000-0000-0000A6000000}"/>
    <cellStyle name="Comma 10 3" xfId="120" xr:uid="{00000000-0005-0000-0000-0000A7000000}"/>
    <cellStyle name="Comma 11" xfId="121" xr:uid="{00000000-0005-0000-0000-0000A8000000}"/>
    <cellStyle name="Comma 11 2" xfId="122" xr:uid="{00000000-0005-0000-0000-0000A9000000}"/>
    <cellStyle name="Comma 12" xfId="123" xr:uid="{00000000-0005-0000-0000-0000AA000000}"/>
    <cellStyle name="Comma 12 2" xfId="124" xr:uid="{00000000-0005-0000-0000-0000AB000000}"/>
    <cellStyle name="Comma 13" xfId="125" xr:uid="{00000000-0005-0000-0000-0000AC000000}"/>
    <cellStyle name="Comma 13 2" xfId="126" xr:uid="{00000000-0005-0000-0000-0000AD000000}"/>
    <cellStyle name="Comma 13 2 2" xfId="127" xr:uid="{00000000-0005-0000-0000-0000AE000000}"/>
    <cellStyle name="Comma 13 3" xfId="128" xr:uid="{00000000-0005-0000-0000-0000AF000000}"/>
    <cellStyle name="Comma 13 3 2" xfId="129" xr:uid="{00000000-0005-0000-0000-0000B0000000}"/>
    <cellStyle name="Comma 13 4" xfId="130" xr:uid="{00000000-0005-0000-0000-0000B1000000}"/>
    <cellStyle name="Comma 14" xfId="131" xr:uid="{00000000-0005-0000-0000-0000B2000000}"/>
    <cellStyle name="Comma 14 2" xfId="132" xr:uid="{00000000-0005-0000-0000-0000B3000000}"/>
    <cellStyle name="Comma 15" xfId="133" xr:uid="{00000000-0005-0000-0000-0000B4000000}"/>
    <cellStyle name="Comma 15 2" xfId="134" xr:uid="{00000000-0005-0000-0000-0000B5000000}"/>
    <cellStyle name="Comma 16" xfId="135" xr:uid="{00000000-0005-0000-0000-0000B6000000}"/>
    <cellStyle name="Comma 16 2" xfId="136" xr:uid="{00000000-0005-0000-0000-0000B7000000}"/>
    <cellStyle name="Comma 17" xfId="137" xr:uid="{00000000-0005-0000-0000-0000B8000000}"/>
    <cellStyle name="Comma 17 2" xfId="138" xr:uid="{00000000-0005-0000-0000-0000B9000000}"/>
    <cellStyle name="Comma 18" xfId="139" xr:uid="{00000000-0005-0000-0000-0000BA000000}"/>
    <cellStyle name="Comma 18 2" xfId="140" xr:uid="{00000000-0005-0000-0000-0000BB000000}"/>
    <cellStyle name="Comma 19" xfId="141" xr:uid="{00000000-0005-0000-0000-0000BC000000}"/>
    <cellStyle name="Comma 19 2" xfId="142" xr:uid="{00000000-0005-0000-0000-0000BD000000}"/>
    <cellStyle name="Comma 2" xfId="143" xr:uid="{00000000-0005-0000-0000-0000BE000000}"/>
    <cellStyle name="Comma 2 2" xfId="144" xr:uid="{00000000-0005-0000-0000-0000BF000000}"/>
    <cellStyle name="Comma 2 2 2" xfId="145" xr:uid="{00000000-0005-0000-0000-0000C0000000}"/>
    <cellStyle name="Comma 2 2 2 2" xfId="146" xr:uid="{00000000-0005-0000-0000-0000C1000000}"/>
    <cellStyle name="Comma 2 2 2 3" xfId="147" xr:uid="{00000000-0005-0000-0000-0000C2000000}"/>
    <cellStyle name="Comma 2 2 2 3 2" xfId="148" xr:uid="{00000000-0005-0000-0000-0000C3000000}"/>
    <cellStyle name="Comma 2 2 2 3 2 2" xfId="149" xr:uid="{00000000-0005-0000-0000-0000C4000000}"/>
    <cellStyle name="Comma 2 2 2 4" xfId="150" xr:uid="{00000000-0005-0000-0000-0000C5000000}"/>
    <cellStyle name="Comma 2 2 3" xfId="151" xr:uid="{00000000-0005-0000-0000-0000C6000000}"/>
    <cellStyle name="Comma 2 2 4" xfId="152" xr:uid="{00000000-0005-0000-0000-0000C7000000}"/>
    <cellStyle name="Comma 2 2 4 2" xfId="153" xr:uid="{00000000-0005-0000-0000-0000C8000000}"/>
    <cellStyle name="Comma 2 2 5" xfId="154" xr:uid="{00000000-0005-0000-0000-0000C9000000}"/>
    <cellStyle name="Comma 2 2 5 2" xfId="155" xr:uid="{00000000-0005-0000-0000-0000CA000000}"/>
    <cellStyle name="Comma 2 2 5 2 2" xfId="156" xr:uid="{00000000-0005-0000-0000-0000CB000000}"/>
    <cellStyle name="Comma 2 2 5 3" xfId="157" xr:uid="{00000000-0005-0000-0000-0000CC000000}"/>
    <cellStyle name="Comma 2 3" xfId="158" xr:uid="{00000000-0005-0000-0000-0000CD000000}"/>
    <cellStyle name="Comma 2 3 2" xfId="159" xr:uid="{00000000-0005-0000-0000-0000CE000000}"/>
    <cellStyle name="Comma 2 3 3" xfId="160" xr:uid="{00000000-0005-0000-0000-0000CF000000}"/>
    <cellStyle name="Comma 2 3 4" xfId="161" xr:uid="{00000000-0005-0000-0000-0000D0000000}"/>
    <cellStyle name="Comma 2 4" xfId="162" xr:uid="{00000000-0005-0000-0000-0000D1000000}"/>
    <cellStyle name="Comma 2 4 2" xfId="163" xr:uid="{00000000-0005-0000-0000-0000D2000000}"/>
    <cellStyle name="Comma 2 4 3" xfId="164" xr:uid="{00000000-0005-0000-0000-0000D3000000}"/>
    <cellStyle name="Comma 2 5" xfId="165" xr:uid="{00000000-0005-0000-0000-0000D4000000}"/>
    <cellStyle name="Comma 2 5 2" xfId="166" xr:uid="{00000000-0005-0000-0000-0000D5000000}"/>
    <cellStyle name="Comma 2 6" xfId="167" xr:uid="{00000000-0005-0000-0000-0000D6000000}"/>
    <cellStyle name="Comma 2 6 2" xfId="168" xr:uid="{00000000-0005-0000-0000-0000D7000000}"/>
    <cellStyle name="Comma 2 6 3" xfId="169" xr:uid="{00000000-0005-0000-0000-0000D8000000}"/>
    <cellStyle name="Comma 2 6 4" xfId="170" xr:uid="{00000000-0005-0000-0000-0000D9000000}"/>
    <cellStyle name="Comma 2 6 5" xfId="171" xr:uid="{00000000-0005-0000-0000-0000DA000000}"/>
    <cellStyle name="Comma 2 6 6" xfId="172" xr:uid="{00000000-0005-0000-0000-0000DB000000}"/>
    <cellStyle name="Comma 2 7" xfId="173" xr:uid="{00000000-0005-0000-0000-0000DC000000}"/>
    <cellStyle name="Comma 2 7 2" xfId="174" xr:uid="{00000000-0005-0000-0000-0000DD000000}"/>
    <cellStyle name="Comma 2 8" xfId="175" xr:uid="{00000000-0005-0000-0000-0000DE000000}"/>
    <cellStyle name="Comma 2 8 2" xfId="176" xr:uid="{00000000-0005-0000-0000-0000DF000000}"/>
    <cellStyle name="Comma 2 9" xfId="177" xr:uid="{00000000-0005-0000-0000-0000E0000000}"/>
    <cellStyle name="Comma 2 9 2" xfId="178" xr:uid="{00000000-0005-0000-0000-0000E1000000}"/>
    <cellStyle name="Comma 20" xfId="179" xr:uid="{00000000-0005-0000-0000-0000E2000000}"/>
    <cellStyle name="Comma 20 2" xfId="180" xr:uid="{00000000-0005-0000-0000-0000E3000000}"/>
    <cellStyle name="Comma 21" xfId="181" xr:uid="{00000000-0005-0000-0000-0000E4000000}"/>
    <cellStyle name="Comma 21 2" xfId="182" xr:uid="{00000000-0005-0000-0000-0000E5000000}"/>
    <cellStyle name="Comma 22" xfId="183" xr:uid="{00000000-0005-0000-0000-0000E6000000}"/>
    <cellStyle name="Comma 22 2" xfId="184" xr:uid="{00000000-0005-0000-0000-0000E7000000}"/>
    <cellStyle name="Comma 23" xfId="185" xr:uid="{00000000-0005-0000-0000-0000E8000000}"/>
    <cellStyle name="Comma 23 2" xfId="186" xr:uid="{00000000-0005-0000-0000-0000E9000000}"/>
    <cellStyle name="Comma 24" xfId="187" xr:uid="{00000000-0005-0000-0000-0000EA000000}"/>
    <cellStyle name="Comma 24 2" xfId="188" xr:uid="{00000000-0005-0000-0000-0000EB000000}"/>
    <cellStyle name="Comma 25" xfId="189" xr:uid="{00000000-0005-0000-0000-0000EC000000}"/>
    <cellStyle name="Comma 25 2" xfId="190" xr:uid="{00000000-0005-0000-0000-0000ED000000}"/>
    <cellStyle name="Comma 26" xfId="191" xr:uid="{00000000-0005-0000-0000-0000EE000000}"/>
    <cellStyle name="Comma 26 2" xfId="192" xr:uid="{00000000-0005-0000-0000-0000EF000000}"/>
    <cellStyle name="Comma 27" xfId="193" xr:uid="{00000000-0005-0000-0000-0000F0000000}"/>
    <cellStyle name="Comma 27 2" xfId="194" xr:uid="{00000000-0005-0000-0000-0000F1000000}"/>
    <cellStyle name="Comma 28" xfId="195" xr:uid="{00000000-0005-0000-0000-0000F2000000}"/>
    <cellStyle name="Comma 28 2" xfId="196" xr:uid="{00000000-0005-0000-0000-0000F3000000}"/>
    <cellStyle name="Comma 29" xfId="197" xr:uid="{00000000-0005-0000-0000-0000F4000000}"/>
    <cellStyle name="Comma 29 2" xfId="198" xr:uid="{00000000-0005-0000-0000-0000F5000000}"/>
    <cellStyle name="Comma 3" xfId="199" xr:uid="{00000000-0005-0000-0000-0000F6000000}"/>
    <cellStyle name="Comma 3 2" xfId="200" xr:uid="{00000000-0005-0000-0000-0000F7000000}"/>
    <cellStyle name="Comma 3 2 2" xfId="201" xr:uid="{00000000-0005-0000-0000-0000F8000000}"/>
    <cellStyle name="Comma 3 2 2 2" xfId="202" xr:uid="{00000000-0005-0000-0000-0000F9000000}"/>
    <cellStyle name="Comma 3 3" xfId="203" xr:uid="{00000000-0005-0000-0000-0000FA000000}"/>
    <cellStyle name="Comma 3 3 2" xfId="204" xr:uid="{00000000-0005-0000-0000-0000FB000000}"/>
    <cellStyle name="Comma 3 4" xfId="205" xr:uid="{00000000-0005-0000-0000-0000FC000000}"/>
    <cellStyle name="Comma 3 4 2" xfId="206" xr:uid="{00000000-0005-0000-0000-0000FD000000}"/>
    <cellStyle name="Comma 3 5" xfId="207" xr:uid="{00000000-0005-0000-0000-0000FE000000}"/>
    <cellStyle name="Comma 3 5 2" xfId="208" xr:uid="{00000000-0005-0000-0000-0000FF000000}"/>
    <cellStyle name="Comma 3 6" xfId="209" xr:uid="{00000000-0005-0000-0000-000000010000}"/>
    <cellStyle name="Comma 3 6 2" xfId="210" xr:uid="{00000000-0005-0000-0000-000001010000}"/>
    <cellStyle name="Comma 3 6 2 2" xfId="211" xr:uid="{00000000-0005-0000-0000-000002010000}"/>
    <cellStyle name="Comma 3 6 3" xfId="212" xr:uid="{00000000-0005-0000-0000-000003010000}"/>
    <cellStyle name="Comma 3 7" xfId="213" xr:uid="{00000000-0005-0000-0000-000004010000}"/>
    <cellStyle name="Comma 30" xfId="214" xr:uid="{00000000-0005-0000-0000-000005010000}"/>
    <cellStyle name="Comma 30 2" xfId="215" xr:uid="{00000000-0005-0000-0000-000006010000}"/>
    <cellStyle name="Comma 31" xfId="216" xr:uid="{00000000-0005-0000-0000-000007010000}"/>
    <cellStyle name="Comma 31 2" xfId="217" xr:uid="{00000000-0005-0000-0000-000008010000}"/>
    <cellStyle name="Comma 32" xfId="218" xr:uid="{00000000-0005-0000-0000-000009010000}"/>
    <cellStyle name="Comma 32 2" xfId="219" xr:uid="{00000000-0005-0000-0000-00000A010000}"/>
    <cellStyle name="Comma 33" xfId="220" xr:uid="{00000000-0005-0000-0000-00000B010000}"/>
    <cellStyle name="Comma 33 2" xfId="221" xr:uid="{00000000-0005-0000-0000-00000C010000}"/>
    <cellStyle name="Comma 34" xfId="222" xr:uid="{00000000-0005-0000-0000-00000D010000}"/>
    <cellStyle name="Comma 34 2" xfId="223" xr:uid="{00000000-0005-0000-0000-00000E010000}"/>
    <cellStyle name="Comma 35" xfId="224" xr:uid="{00000000-0005-0000-0000-00000F010000}"/>
    <cellStyle name="Comma 35 2" xfId="225" xr:uid="{00000000-0005-0000-0000-000010010000}"/>
    <cellStyle name="Comma 36" xfId="226" xr:uid="{00000000-0005-0000-0000-000011010000}"/>
    <cellStyle name="Comma 36 2" xfId="227" xr:uid="{00000000-0005-0000-0000-000012010000}"/>
    <cellStyle name="Comma 37" xfId="228" xr:uid="{00000000-0005-0000-0000-000013010000}"/>
    <cellStyle name="Comma 37 2" xfId="229" xr:uid="{00000000-0005-0000-0000-000014010000}"/>
    <cellStyle name="Comma 38" xfId="230" xr:uid="{00000000-0005-0000-0000-000015010000}"/>
    <cellStyle name="Comma 38 2" xfId="231" xr:uid="{00000000-0005-0000-0000-000016010000}"/>
    <cellStyle name="Comma 39" xfId="232" xr:uid="{00000000-0005-0000-0000-000017010000}"/>
    <cellStyle name="Comma 39 2" xfId="233" xr:uid="{00000000-0005-0000-0000-000018010000}"/>
    <cellStyle name="Comma 4" xfId="234" xr:uid="{00000000-0005-0000-0000-000019010000}"/>
    <cellStyle name="Comma 4 2" xfId="235" xr:uid="{00000000-0005-0000-0000-00001A010000}"/>
    <cellStyle name="Comma 4 2 2" xfId="236" xr:uid="{00000000-0005-0000-0000-00001B010000}"/>
    <cellStyle name="Comma 4 2 3" xfId="237" xr:uid="{00000000-0005-0000-0000-00001C010000}"/>
    <cellStyle name="Comma 4 3" xfId="238" xr:uid="{00000000-0005-0000-0000-00001D010000}"/>
    <cellStyle name="Comma 4 3 2" xfId="239" xr:uid="{00000000-0005-0000-0000-00001E010000}"/>
    <cellStyle name="Comma 4 4" xfId="240" xr:uid="{00000000-0005-0000-0000-00001F010000}"/>
    <cellStyle name="Comma 4 4 2" xfId="241" xr:uid="{00000000-0005-0000-0000-000020010000}"/>
    <cellStyle name="Comma 4 5" xfId="242" xr:uid="{00000000-0005-0000-0000-000021010000}"/>
    <cellStyle name="Comma 40" xfId="243" xr:uid="{00000000-0005-0000-0000-000022010000}"/>
    <cellStyle name="Comma 40 2" xfId="244" xr:uid="{00000000-0005-0000-0000-000023010000}"/>
    <cellStyle name="Comma 41" xfId="245" xr:uid="{00000000-0005-0000-0000-000024010000}"/>
    <cellStyle name="Comma 41 2" xfId="246" xr:uid="{00000000-0005-0000-0000-000025010000}"/>
    <cellStyle name="Comma 42" xfId="247" xr:uid="{00000000-0005-0000-0000-000026010000}"/>
    <cellStyle name="Comma 42 2" xfId="248" xr:uid="{00000000-0005-0000-0000-000027010000}"/>
    <cellStyle name="Comma 43" xfId="249" xr:uid="{00000000-0005-0000-0000-000028010000}"/>
    <cellStyle name="Comma 43 2" xfId="250" xr:uid="{00000000-0005-0000-0000-000029010000}"/>
    <cellStyle name="Comma 44" xfId="251" xr:uid="{00000000-0005-0000-0000-00002A010000}"/>
    <cellStyle name="Comma 44 2" xfId="252" xr:uid="{00000000-0005-0000-0000-00002B010000}"/>
    <cellStyle name="Comma 45" xfId="253" xr:uid="{00000000-0005-0000-0000-00002C010000}"/>
    <cellStyle name="Comma 45 2" xfId="254" xr:uid="{00000000-0005-0000-0000-00002D010000}"/>
    <cellStyle name="Comma 46" xfId="255" xr:uid="{00000000-0005-0000-0000-00002E010000}"/>
    <cellStyle name="Comma 46 2" xfId="256" xr:uid="{00000000-0005-0000-0000-00002F010000}"/>
    <cellStyle name="Comma 47" xfId="257" xr:uid="{00000000-0005-0000-0000-000030010000}"/>
    <cellStyle name="Comma 47 2" xfId="258" xr:uid="{00000000-0005-0000-0000-000031010000}"/>
    <cellStyle name="Comma 48" xfId="259" xr:uid="{00000000-0005-0000-0000-000032010000}"/>
    <cellStyle name="Comma 48 2" xfId="260" xr:uid="{00000000-0005-0000-0000-000033010000}"/>
    <cellStyle name="Comma 49" xfId="261" xr:uid="{00000000-0005-0000-0000-000034010000}"/>
    <cellStyle name="Comma 49 2" xfId="262" xr:uid="{00000000-0005-0000-0000-000035010000}"/>
    <cellStyle name="Comma 5" xfId="263" xr:uid="{00000000-0005-0000-0000-000036010000}"/>
    <cellStyle name="Comma 5 2" xfId="264" xr:uid="{00000000-0005-0000-0000-000037010000}"/>
    <cellStyle name="Comma 5 2 2" xfId="265" xr:uid="{00000000-0005-0000-0000-000038010000}"/>
    <cellStyle name="Comma 5 2 3" xfId="266" xr:uid="{00000000-0005-0000-0000-000039010000}"/>
    <cellStyle name="Comma 5 2 4" xfId="267" xr:uid="{00000000-0005-0000-0000-00003A010000}"/>
    <cellStyle name="Comma 5 2 5" xfId="268" xr:uid="{00000000-0005-0000-0000-00003B010000}"/>
    <cellStyle name="Comma 5 3" xfId="269" xr:uid="{00000000-0005-0000-0000-00003C010000}"/>
    <cellStyle name="Comma 50" xfId="270" xr:uid="{00000000-0005-0000-0000-00003D010000}"/>
    <cellStyle name="Comma 50 2" xfId="271" xr:uid="{00000000-0005-0000-0000-00003E010000}"/>
    <cellStyle name="Comma 51" xfId="272" xr:uid="{00000000-0005-0000-0000-00003F010000}"/>
    <cellStyle name="Comma 51 2" xfId="273" xr:uid="{00000000-0005-0000-0000-000040010000}"/>
    <cellStyle name="Comma 52" xfId="274" xr:uid="{00000000-0005-0000-0000-000041010000}"/>
    <cellStyle name="Comma 52 2" xfId="275" xr:uid="{00000000-0005-0000-0000-000042010000}"/>
    <cellStyle name="Comma 53" xfId="276" xr:uid="{00000000-0005-0000-0000-000043010000}"/>
    <cellStyle name="Comma 53 2" xfId="277" xr:uid="{00000000-0005-0000-0000-000044010000}"/>
    <cellStyle name="Comma 54" xfId="278" xr:uid="{00000000-0005-0000-0000-000045010000}"/>
    <cellStyle name="Comma 54 2" xfId="279" xr:uid="{00000000-0005-0000-0000-000046010000}"/>
    <cellStyle name="Comma 55" xfId="280" xr:uid="{00000000-0005-0000-0000-000047010000}"/>
    <cellStyle name="Comma 55 2" xfId="281" xr:uid="{00000000-0005-0000-0000-000048010000}"/>
    <cellStyle name="Comma 56" xfId="282" xr:uid="{00000000-0005-0000-0000-000049010000}"/>
    <cellStyle name="Comma 56 2" xfId="283" xr:uid="{00000000-0005-0000-0000-00004A010000}"/>
    <cellStyle name="Comma 57" xfId="284" xr:uid="{00000000-0005-0000-0000-00004B010000}"/>
    <cellStyle name="Comma 57 2" xfId="285" xr:uid="{00000000-0005-0000-0000-00004C010000}"/>
    <cellStyle name="Comma 58" xfId="286" xr:uid="{00000000-0005-0000-0000-00004D010000}"/>
    <cellStyle name="Comma 58 2" xfId="287" xr:uid="{00000000-0005-0000-0000-00004E010000}"/>
    <cellStyle name="Comma 59" xfId="288" xr:uid="{00000000-0005-0000-0000-00004F010000}"/>
    <cellStyle name="Comma 59 2" xfId="289" xr:uid="{00000000-0005-0000-0000-000050010000}"/>
    <cellStyle name="Comma 6" xfId="290" xr:uid="{00000000-0005-0000-0000-000051010000}"/>
    <cellStyle name="Comma 6 2" xfId="291" xr:uid="{00000000-0005-0000-0000-000052010000}"/>
    <cellStyle name="Comma 6 2 2" xfId="292" xr:uid="{00000000-0005-0000-0000-000053010000}"/>
    <cellStyle name="Comma 6 3" xfId="293" xr:uid="{00000000-0005-0000-0000-000054010000}"/>
    <cellStyle name="Comma 6 4" xfId="294" xr:uid="{00000000-0005-0000-0000-000055010000}"/>
    <cellStyle name="Comma 6 5" xfId="295" xr:uid="{00000000-0005-0000-0000-000056010000}"/>
    <cellStyle name="Comma 60" xfId="296" xr:uid="{00000000-0005-0000-0000-000057010000}"/>
    <cellStyle name="Comma 60 2" xfId="297" xr:uid="{00000000-0005-0000-0000-000058010000}"/>
    <cellStyle name="Comma 61" xfId="298" xr:uid="{00000000-0005-0000-0000-000059010000}"/>
    <cellStyle name="Comma 62" xfId="299" xr:uid="{00000000-0005-0000-0000-00005A010000}"/>
    <cellStyle name="Comma 63" xfId="300" xr:uid="{00000000-0005-0000-0000-00005B010000}"/>
    <cellStyle name="Comma 64" xfId="301" xr:uid="{00000000-0005-0000-0000-00005C010000}"/>
    <cellStyle name="Comma 64 2" xfId="302" xr:uid="{00000000-0005-0000-0000-00005D010000}"/>
    <cellStyle name="Comma 65" xfId="303" xr:uid="{00000000-0005-0000-0000-00005E010000}"/>
    <cellStyle name="Comma 7" xfId="304" xr:uid="{00000000-0005-0000-0000-00005F010000}"/>
    <cellStyle name="Comma 7 2" xfId="305" xr:uid="{00000000-0005-0000-0000-000060010000}"/>
    <cellStyle name="Comma 7 2 2" xfId="306" xr:uid="{00000000-0005-0000-0000-000061010000}"/>
    <cellStyle name="Comma 7 3" xfId="307" xr:uid="{00000000-0005-0000-0000-000062010000}"/>
    <cellStyle name="Comma 8" xfId="308" xr:uid="{00000000-0005-0000-0000-000063010000}"/>
    <cellStyle name="Comma 8 2" xfId="309" xr:uid="{00000000-0005-0000-0000-000064010000}"/>
    <cellStyle name="Comma 8 2 2" xfId="310" xr:uid="{00000000-0005-0000-0000-000065010000}"/>
    <cellStyle name="Comma 8 3" xfId="311" xr:uid="{00000000-0005-0000-0000-000066010000}"/>
    <cellStyle name="Comma 9" xfId="312" xr:uid="{00000000-0005-0000-0000-000067010000}"/>
    <cellStyle name="Comma 9 2" xfId="313" xr:uid="{00000000-0005-0000-0000-000068010000}"/>
    <cellStyle name="Comma 9 2 2" xfId="314" xr:uid="{00000000-0005-0000-0000-000069010000}"/>
    <cellStyle name="Comma 9 3" xfId="315" xr:uid="{00000000-0005-0000-0000-00006A010000}"/>
    <cellStyle name="Cover presentation title" xfId="316" xr:uid="{00000000-0005-0000-0000-00006B010000}"/>
    <cellStyle name="Crore" xfId="317" xr:uid="{00000000-0005-0000-0000-00006C010000}"/>
    <cellStyle name="Currency $" xfId="318" xr:uid="{00000000-0005-0000-0000-00006D010000}"/>
    <cellStyle name="Date" xfId="319" xr:uid="{00000000-0005-0000-0000-00006E010000}"/>
    <cellStyle name="date 2" xfId="320" xr:uid="{00000000-0005-0000-0000-00006F010000}"/>
    <cellStyle name="Dates" xfId="321" xr:uid="{00000000-0005-0000-0000-000070010000}"/>
    <cellStyle name="Emphasis 1" xfId="322" xr:uid="{00000000-0005-0000-0000-000071010000}"/>
    <cellStyle name="Emphasis 2" xfId="323" xr:uid="{00000000-0005-0000-0000-000072010000}"/>
    <cellStyle name="Emphasis 3" xfId="324" xr:uid="{00000000-0005-0000-0000-000073010000}"/>
    <cellStyle name="Euro" xfId="325" xr:uid="{00000000-0005-0000-0000-000074010000}"/>
    <cellStyle name="Excel Built-in Normal" xfId="326" xr:uid="{00000000-0005-0000-0000-000075010000}"/>
    <cellStyle name="Excel Built-in Normal 2" xfId="327" xr:uid="{00000000-0005-0000-0000-000076010000}"/>
    <cellStyle name="Excel Built-in Normal 3" xfId="328" xr:uid="{00000000-0005-0000-0000-000077010000}"/>
    <cellStyle name="Excel Built-in Normal 4" xfId="329" xr:uid="{00000000-0005-0000-0000-000078010000}"/>
    <cellStyle name="Excel Built-in Normal 5" xfId="330" xr:uid="{00000000-0005-0000-0000-000079010000}"/>
    <cellStyle name="Explanatory Text 2" xfId="331" xr:uid="{00000000-0005-0000-0000-00007A010000}"/>
    <cellStyle name="F2" xfId="332" xr:uid="{00000000-0005-0000-0000-00007B010000}"/>
    <cellStyle name="F3" xfId="333" xr:uid="{00000000-0005-0000-0000-00007C010000}"/>
    <cellStyle name="F4" xfId="334" xr:uid="{00000000-0005-0000-0000-00007D010000}"/>
    <cellStyle name="F5" xfId="335" xr:uid="{00000000-0005-0000-0000-00007E010000}"/>
    <cellStyle name="F6" xfId="336" xr:uid="{00000000-0005-0000-0000-00007F010000}"/>
    <cellStyle name="F7" xfId="337" xr:uid="{00000000-0005-0000-0000-000080010000}"/>
    <cellStyle name="F8" xfId="338" xr:uid="{00000000-0005-0000-0000-000081010000}"/>
    <cellStyle name="Fixed" xfId="339" xr:uid="{00000000-0005-0000-0000-000082010000}"/>
    <cellStyle name="General" xfId="340" xr:uid="{00000000-0005-0000-0000-000083010000}"/>
    <cellStyle name="Good 2" xfId="341" xr:uid="{00000000-0005-0000-0000-000084010000}"/>
    <cellStyle name="Grey" xfId="342" xr:uid="{00000000-0005-0000-0000-000085010000}"/>
    <cellStyle name="Grey 2" xfId="343" xr:uid="{00000000-0005-0000-0000-000086010000}"/>
    <cellStyle name="GreyOrWhite" xfId="344" xr:uid="{00000000-0005-0000-0000-000087010000}"/>
    <cellStyle name="HEADER" xfId="345" xr:uid="{00000000-0005-0000-0000-000088010000}"/>
    <cellStyle name="Header1" xfId="346" xr:uid="{00000000-0005-0000-0000-000089010000}"/>
    <cellStyle name="Header2" xfId="347" xr:uid="{00000000-0005-0000-0000-00008A010000}"/>
    <cellStyle name="Header2 2" xfId="348" xr:uid="{00000000-0005-0000-0000-00008B010000}"/>
    <cellStyle name="Header2 3" xfId="349" xr:uid="{00000000-0005-0000-0000-00008C010000}"/>
    <cellStyle name="Heading" xfId="350" xr:uid="{00000000-0005-0000-0000-00008D010000}"/>
    <cellStyle name="Heading 1 2" xfId="351" xr:uid="{00000000-0005-0000-0000-00008E010000}"/>
    <cellStyle name="Heading 2 2" xfId="352" xr:uid="{00000000-0005-0000-0000-00008F010000}"/>
    <cellStyle name="Heading 3 2" xfId="353" xr:uid="{00000000-0005-0000-0000-000090010000}"/>
    <cellStyle name="Heading 4 2" xfId="354" xr:uid="{00000000-0005-0000-0000-000091010000}"/>
    <cellStyle name="Heading bar" xfId="355" xr:uid="{00000000-0005-0000-0000-000092010000}"/>
    <cellStyle name="Heading page" xfId="356" xr:uid="{00000000-0005-0000-0000-000093010000}"/>
    <cellStyle name="Heading1" xfId="357" xr:uid="{00000000-0005-0000-0000-000094010000}"/>
    <cellStyle name="Heading2" xfId="358" xr:uid="{00000000-0005-0000-0000-000095010000}"/>
    <cellStyle name="Hyperlink 2" xfId="359" xr:uid="{00000000-0005-0000-0000-000096010000}"/>
    <cellStyle name="Hyperlink 2 2" xfId="360" xr:uid="{00000000-0005-0000-0000-000097010000}"/>
    <cellStyle name="Hyperlink 3" xfId="361" xr:uid="{00000000-0005-0000-0000-000098010000}"/>
    <cellStyle name="Input [yellow]" xfId="362" xr:uid="{00000000-0005-0000-0000-000099010000}"/>
    <cellStyle name="Input [yellow] 2" xfId="363" xr:uid="{00000000-0005-0000-0000-00009A010000}"/>
    <cellStyle name="Input [yellow] 2 2" xfId="364" xr:uid="{00000000-0005-0000-0000-00009B010000}"/>
    <cellStyle name="Input [yellow] 2 3" xfId="365" xr:uid="{00000000-0005-0000-0000-00009C010000}"/>
    <cellStyle name="Input [yellow] 2 4" xfId="366" xr:uid="{00000000-0005-0000-0000-00009D010000}"/>
    <cellStyle name="Input [yellow] 3" xfId="367" xr:uid="{00000000-0005-0000-0000-00009E010000}"/>
    <cellStyle name="Input [yellow] 4" xfId="368" xr:uid="{00000000-0005-0000-0000-00009F010000}"/>
    <cellStyle name="Input [yellow] 5" xfId="369" xr:uid="{00000000-0005-0000-0000-0000A0010000}"/>
    <cellStyle name="Input 2" xfId="370" xr:uid="{00000000-0005-0000-0000-0000A1010000}"/>
    <cellStyle name="Input 2 2" xfId="371" xr:uid="{00000000-0005-0000-0000-0000A2010000}"/>
    <cellStyle name="Input 2 3" xfId="372" xr:uid="{00000000-0005-0000-0000-0000A3010000}"/>
    <cellStyle name="Input 2 4" xfId="373" xr:uid="{00000000-0005-0000-0000-0000A4010000}"/>
    <cellStyle name="Input dates" xfId="374" xr:uid="{00000000-0005-0000-0000-0000A5010000}"/>
    <cellStyle name="Input multiple" xfId="375" xr:uid="{00000000-0005-0000-0000-0000A6010000}"/>
    <cellStyle name="Input normal" xfId="376" xr:uid="{00000000-0005-0000-0000-0000A7010000}"/>
    <cellStyle name="Input percent" xfId="377" xr:uid="{00000000-0005-0000-0000-0000A8010000}"/>
    <cellStyle name="Input years" xfId="378" xr:uid="{00000000-0005-0000-0000-0000A9010000}"/>
    <cellStyle name="Linked Cell 2" xfId="379" xr:uid="{00000000-0005-0000-0000-0000AA010000}"/>
    <cellStyle name="Model" xfId="380" xr:uid="{00000000-0005-0000-0000-0000AB010000}"/>
    <cellStyle name="Multiple" xfId="381" xr:uid="{00000000-0005-0000-0000-0000AC010000}"/>
    <cellStyle name="Names" xfId="382" xr:uid="{00000000-0005-0000-0000-0000AD010000}"/>
    <cellStyle name="Neutral 2" xfId="383" xr:uid="{00000000-0005-0000-0000-0000AE010000}"/>
    <cellStyle name="Normal" xfId="0" builtinId="0"/>
    <cellStyle name="Normal - Style1" xfId="384" xr:uid="{00000000-0005-0000-0000-0000AF010000}"/>
    <cellStyle name="Normal - Style1 2" xfId="385" xr:uid="{00000000-0005-0000-0000-0000B0010000}"/>
    <cellStyle name="Normal 10" xfId="386" xr:uid="{00000000-0005-0000-0000-0000B1010000}"/>
    <cellStyle name="Normal 10 2" xfId="387" xr:uid="{00000000-0005-0000-0000-0000B2010000}"/>
    <cellStyle name="Normal 10 2 2" xfId="388" xr:uid="{00000000-0005-0000-0000-0000B3010000}"/>
    <cellStyle name="Normal 10 3" xfId="389" xr:uid="{00000000-0005-0000-0000-0000B4010000}"/>
    <cellStyle name="Normal 10 4" xfId="390" xr:uid="{00000000-0005-0000-0000-0000B5010000}"/>
    <cellStyle name="Normal 11" xfId="391" xr:uid="{00000000-0005-0000-0000-0000B6010000}"/>
    <cellStyle name="Normal 11 2" xfId="392" xr:uid="{00000000-0005-0000-0000-0000B7010000}"/>
    <cellStyle name="Normal 11 2 2" xfId="393" xr:uid="{00000000-0005-0000-0000-0000B8010000}"/>
    <cellStyle name="Normal 11 3" xfId="394" xr:uid="{00000000-0005-0000-0000-0000B9010000}"/>
    <cellStyle name="Normal 11 4" xfId="395" xr:uid="{00000000-0005-0000-0000-0000BA010000}"/>
    <cellStyle name="Normal 11_BGM REVISED 64MLD STP EST 03.11.09" xfId="396" xr:uid="{00000000-0005-0000-0000-0000BB010000}"/>
    <cellStyle name="Normal 12" xfId="397" xr:uid="{00000000-0005-0000-0000-0000BC010000}"/>
    <cellStyle name="Normal 12 2" xfId="398" xr:uid="{00000000-0005-0000-0000-0000BD010000}"/>
    <cellStyle name="Normal 12 3" xfId="399" xr:uid="{00000000-0005-0000-0000-0000BE010000}"/>
    <cellStyle name="Normal 13" xfId="400" xr:uid="{00000000-0005-0000-0000-0000BF010000}"/>
    <cellStyle name="Normal 13 2" xfId="401" xr:uid="{00000000-0005-0000-0000-0000C0010000}"/>
    <cellStyle name="Normal 14" xfId="402" xr:uid="{00000000-0005-0000-0000-0000C1010000}"/>
    <cellStyle name="Normal 14 2" xfId="403" xr:uid="{00000000-0005-0000-0000-0000C2010000}"/>
    <cellStyle name="Normal 14 2 2" xfId="404" xr:uid="{00000000-0005-0000-0000-0000C3010000}"/>
    <cellStyle name="Normal 14 3" xfId="405" xr:uid="{00000000-0005-0000-0000-0000C4010000}"/>
    <cellStyle name="Normal 14 4" xfId="406" xr:uid="{00000000-0005-0000-0000-0000C5010000}"/>
    <cellStyle name="Normal 14 5" xfId="407" xr:uid="{00000000-0005-0000-0000-0000C6010000}"/>
    <cellStyle name="Normal 14 6" xfId="408" xr:uid="{00000000-0005-0000-0000-0000C7010000}"/>
    <cellStyle name="Normal 14 7" xfId="409" xr:uid="{00000000-0005-0000-0000-0000C8010000}"/>
    <cellStyle name="Normal 14 8" xfId="410" xr:uid="{00000000-0005-0000-0000-0000C9010000}"/>
    <cellStyle name="Normal 15" xfId="411" xr:uid="{00000000-0005-0000-0000-0000CA010000}"/>
    <cellStyle name="Normal 16" xfId="412" xr:uid="{00000000-0005-0000-0000-0000CB010000}"/>
    <cellStyle name="Normal 16 2" xfId="413" xr:uid="{00000000-0005-0000-0000-0000CC010000}"/>
    <cellStyle name="Normal 16 3" xfId="414" xr:uid="{00000000-0005-0000-0000-0000CD010000}"/>
    <cellStyle name="Normal 16 3 2" xfId="415" xr:uid="{00000000-0005-0000-0000-0000CE010000}"/>
    <cellStyle name="Normal 17" xfId="416" xr:uid="{00000000-0005-0000-0000-0000CF010000}"/>
    <cellStyle name="Normal 17 2" xfId="417" xr:uid="{00000000-0005-0000-0000-0000D0010000}"/>
    <cellStyle name="Normal 17 2 2" xfId="418" xr:uid="{00000000-0005-0000-0000-0000D1010000}"/>
    <cellStyle name="Normal 18" xfId="419" xr:uid="{00000000-0005-0000-0000-0000D2010000}"/>
    <cellStyle name="Normal 18 2" xfId="420" xr:uid="{00000000-0005-0000-0000-0000D3010000}"/>
    <cellStyle name="Normal 18 3" xfId="421" xr:uid="{00000000-0005-0000-0000-0000D4010000}"/>
    <cellStyle name="Normal 19" xfId="422" xr:uid="{00000000-0005-0000-0000-0000D5010000}"/>
    <cellStyle name="Normal 19 2" xfId="423" xr:uid="{00000000-0005-0000-0000-0000D6010000}"/>
    <cellStyle name="Normal 19 3" xfId="424" xr:uid="{00000000-0005-0000-0000-0000D7010000}"/>
    <cellStyle name="Normal 2" xfId="425" xr:uid="{00000000-0005-0000-0000-0000D8010000}"/>
    <cellStyle name="Normal 2 10" xfId="426" xr:uid="{00000000-0005-0000-0000-0000D9010000}"/>
    <cellStyle name="Normal 2 2" xfId="427" xr:uid="{00000000-0005-0000-0000-0000DA010000}"/>
    <cellStyle name="Normal 2 2 10" xfId="428" xr:uid="{00000000-0005-0000-0000-0000DB010000}"/>
    <cellStyle name="Normal 2 2 2" xfId="429" xr:uid="{00000000-0005-0000-0000-0000DC010000}"/>
    <cellStyle name="Normal 2 2 2 2" xfId="430" xr:uid="{00000000-0005-0000-0000-0000DD010000}"/>
    <cellStyle name="Normal 2 2 2 2 2" xfId="431" xr:uid="{00000000-0005-0000-0000-0000DE010000}"/>
    <cellStyle name="Normal 2 2 2 2 3" xfId="432" xr:uid="{00000000-0005-0000-0000-0000DF010000}"/>
    <cellStyle name="Normal 2 2 2 2 4" xfId="433" xr:uid="{00000000-0005-0000-0000-0000E0010000}"/>
    <cellStyle name="Normal 2 2 2 2 5" xfId="434" xr:uid="{00000000-0005-0000-0000-0000E1010000}"/>
    <cellStyle name="Normal 2 2 2 3" xfId="435" xr:uid="{00000000-0005-0000-0000-0000E2010000}"/>
    <cellStyle name="Normal 2 2 2_Design Mments Mshwar" xfId="436" xr:uid="{00000000-0005-0000-0000-0000E3010000}"/>
    <cellStyle name="Normal 2 2 3" xfId="437" xr:uid="{00000000-0005-0000-0000-0000E4010000}"/>
    <cellStyle name="Normal 2 2 4" xfId="438" xr:uid="{00000000-0005-0000-0000-0000E5010000}"/>
    <cellStyle name="Normal 2 2 5" xfId="439" xr:uid="{00000000-0005-0000-0000-0000E6010000}"/>
    <cellStyle name="Normal 2 2 6" xfId="440" xr:uid="{00000000-0005-0000-0000-0000E7010000}"/>
    <cellStyle name="Normal 2 2 7" xfId="441" xr:uid="{00000000-0005-0000-0000-0000E8010000}"/>
    <cellStyle name="Normal 2 2 8" xfId="442" xr:uid="{00000000-0005-0000-0000-0000E9010000}"/>
    <cellStyle name="Normal 2 2 9" xfId="443" xr:uid="{00000000-0005-0000-0000-0000EA010000}"/>
    <cellStyle name="Normal 2 2_BGM REVISED 64MLD STP EST 03.11.09" xfId="444" xr:uid="{00000000-0005-0000-0000-0000EB010000}"/>
    <cellStyle name="Normal 2 3" xfId="445" xr:uid="{00000000-0005-0000-0000-0000EC010000}"/>
    <cellStyle name="Normal 2 3 2" xfId="446" xr:uid="{00000000-0005-0000-0000-0000ED010000}"/>
    <cellStyle name="Normal 2 3 2 2" xfId="447" xr:uid="{00000000-0005-0000-0000-0000EE010000}"/>
    <cellStyle name="Normal 2 3 3" xfId="448" xr:uid="{00000000-0005-0000-0000-0000EF010000}"/>
    <cellStyle name="Normal 2 3_Design Mments Mshwar" xfId="449" xr:uid="{00000000-0005-0000-0000-0000F0010000}"/>
    <cellStyle name="Normal 2 4" xfId="450" xr:uid="{00000000-0005-0000-0000-0000F1010000}"/>
    <cellStyle name="Normal 2 4 2" xfId="451" xr:uid="{00000000-0005-0000-0000-0000F2010000}"/>
    <cellStyle name="Normal 2 4 3" xfId="452" xr:uid="{00000000-0005-0000-0000-0000F3010000}"/>
    <cellStyle name="Normal 2 4 4" xfId="453" xr:uid="{00000000-0005-0000-0000-0000F4010000}"/>
    <cellStyle name="Normal 2 4 5" xfId="454" xr:uid="{00000000-0005-0000-0000-0000F5010000}"/>
    <cellStyle name="Normal 2 5" xfId="455" xr:uid="{00000000-0005-0000-0000-0000F6010000}"/>
    <cellStyle name="Normal 2 6" xfId="456" xr:uid="{00000000-0005-0000-0000-0000F7010000}"/>
    <cellStyle name="Normal 2 6 2" xfId="457" xr:uid="{00000000-0005-0000-0000-0000F8010000}"/>
    <cellStyle name="Normal 2 6 2 2" xfId="458" xr:uid="{00000000-0005-0000-0000-0000F9010000}"/>
    <cellStyle name="Normal 2 7" xfId="459" xr:uid="{00000000-0005-0000-0000-0000FA010000}"/>
    <cellStyle name="Normal 2 8" xfId="460" xr:uid="{00000000-0005-0000-0000-0000FB010000}"/>
    <cellStyle name="Normal 2 9" xfId="461" xr:uid="{00000000-0005-0000-0000-0000FC010000}"/>
    <cellStyle name="Normal 2_Abstract 484 RA2" xfId="462" xr:uid="{00000000-0005-0000-0000-0000FD010000}"/>
    <cellStyle name="Normal 20" xfId="463" xr:uid="{00000000-0005-0000-0000-0000FE010000}"/>
    <cellStyle name="Normal 21" xfId="464" xr:uid="{00000000-0005-0000-0000-0000FF010000}"/>
    <cellStyle name="Normal 21 10" xfId="465" xr:uid="{00000000-0005-0000-0000-000000020000}"/>
    <cellStyle name="Normal 21 11" xfId="466" xr:uid="{00000000-0005-0000-0000-000001020000}"/>
    <cellStyle name="Normal 21 12" xfId="467" xr:uid="{00000000-0005-0000-0000-000002020000}"/>
    <cellStyle name="Normal 21 13" xfId="468" xr:uid="{00000000-0005-0000-0000-000003020000}"/>
    <cellStyle name="Normal 21 14" xfId="469" xr:uid="{00000000-0005-0000-0000-000004020000}"/>
    <cellStyle name="Normal 21 15" xfId="470" xr:uid="{00000000-0005-0000-0000-000005020000}"/>
    <cellStyle name="Normal 21 16" xfId="471" xr:uid="{00000000-0005-0000-0000-000006020000}"/>
    <cellStyle name="Normal 21 17" xfId="472" xr:uid="{00000000-0005-0000-0000-000007020000}"/>
    <cellStyle name="Normal 21 18" xfId="473" xr:uid="{00000000-0005-0000-0000-000008020000}"/>
    <cellStyle name="Normal 21 19" xfId="474" xr:uid="{00000000-0005-0000-0000-000009020000}"/>
    <cellStyle name="Normal 21 2" xfId="475" xr:uid="{00000000-0005-0000-0000-00000A020000}"/>
    <cellStyle name="Normal 21 20" xfId="476" xr:uid="{00000000-0005-0000-0000-00000B020000}"/>
    <cellStyle name="Normal 21 21" xfId="477" xr:uid="{00000000-0005-0000-0000-00000C020000}"/>
    <cellStyle name="Normal 21 22" xfId="478" xr:uid="{00000000-0005-0000-0000-00000D020000}"/>
    <cellStyle name="Normal 21 23" xfId="479" xr:uid="{00000000-0005-0000-0000-00000E020000}"/>
    <cellStyle name="Normal 21 24" xfId="480" xr:uid="{00000000-0005-0000-0000-00000F020000}"/>
    <cellStyle name="Normal 21 25" xfId="481" xr:uid="{00000000-0005-0000-0000-000010020000}"/>
    <cellStyle name="Normal 21 26" xfId="482" xr:uid="{00000000-0005-0000-0000-000011020000}"/>
    <cellStyle name="Normal 21 27" xfId="483" xr:uid="{00000000-0005-0000-0000-000012020000}"/>
    <cellStyle name="Normal 21 28" xfId="484" xr:uid="{00000000-0005-0000-0000-000013020000}"/>
    <cellStyle name="Normal 21 29" xfId="485" xr:uid="{00000000-0005-0000-0000-000014020000}"/>
    <cellStyle name="Normal 21 3" xfId="486" xr:uid="{00000000-0005-0000-0000-000015020000}"/>
    <cellStyle name="Normal 21 30" xfId="487" xr:uid="{00000000-0005-0000-0000-000016020000}"/>
    <cellStyle name="Normal 21 4" xfId="488" xr:uid="{00000000-0005-0000-0000-000017020000}"/>
    <cellStyle name="Normal 21 5" xfId="489" xr:uid="{00000000-0005-0000-0000-000018020000}"/>
    <cellStyle name="Normal 21 6" xfId="490" xr:uid="{00000000-0005-0000-0000-000019020000}"/>
    <cellStyle name="Normal 21 7" xfId="491" xr:uid="{00000000-0005-0000-0000-00001A020000}"/>
    <cellStyle name="Normal 21 8" xfId="492" xr:uid="{00000000-0005-0000-0000-00001B020000}"/>
    <cellStyle name="Normal 21 9" xfId="493" xr:uid="{00000000-0005-0000-0000-00001C020000}"/>
    <cellStyle name="Normal 22" xfId="494" xr:uid="{00000000-0005-0000-0000-00001D020000}"/>
    <cellStyle name="Normal 22 10" xfId="495" xr:uid="{00000000-0005-0000-0000-00001E020000}"/>
    <cellStyle name="Normal 22 11" xfId="496" xr:uid="{00000000-0005-0000-0000-00001F020000}"/>
    <cellStyle name="Normal 22 12" xfId="497" xr:uid="{00000000-0005-0000-0000-000020020000}"/>
    <cellStyle name="Normal 22 13" xfId="498" xr:uid="{00000000-0005-0000-0000-000021020000}"/>
    <cellStyle name="Normal 22 14" xfId="499" xr:uid="{00000000-0005-0000-0000-000022020000}"/>
    <cellStyle name="Normal 22 15" xfId="500" xr:uid="{00000000-0005-0000-0000-000023020000}"/>
    <cellStyle name="Normal 22 16" xfId="501" xr:uid="{00000000-0005-0000-0000-000024020000}"/>
    <cellStyle name="Normal 22 17" xfId="502" xr:uid="{00000000-0005-0000-0000-000025020000}"/>
    <cellStyle name="Normal 22 18" xfId="503" xr:uid="{00000000-0005-0000-0000-000026020000}"/>
    <cellStyle name="Normal 22 19" xfId="504" xr:uid="{00000000-0005-0000-0000-000027020000}"/>
    <cellStyle name="Normal 22 2" xfId="505" xr:uid="{00000000-0005-0000-0000-000028020000}"/>
    <cellStyle name="Normal 22 20" xfId="506" xr:uid="{00000000-0005-0000-0000-000029020000}"/>
    <cellStyle name="Normal 22 21" xfId="507" xr:uid="{00000000-0005-0000-0000-00002A020000}"/>
    <cellStyle name="Normal 22 22" xfId="508" xr:uid="{00000000-0005-0000-0000-00002B020000}"/>
    <cellStyle name="Normal 22 23" xfId="509" xr:uid="{00000000-0005-0000-0000-00002C020000}"/>
    <cellStyle name="Normal 22 24" xfId="510" xr:uid="{00000000-0005-0000-0000-00002D020000}"/>
    <cellStyle name="Normal 22 25" xfId="511" xr:uid="{00000000-0005-0000-0000-00002E020000}"/>
    <cellStyle name="Normal 22 26" xfId="512" xr:uid="{00000000-0005-0000-0000-00002F020000}"/>
    <cellStyle name="Normal 22 27" xfId="513" xr:uid="{00000000-0005-0000-0000-000030020000}"/>
    <cellStyle name="Normal 22 28" xfId="514" xr:uid="{00000000-0005-0000-0000-000031020000}"/>
    <cellStyle name="Normal 22 29" xfId="515" xr:uid="{00000000-0005-0000-0000-000032020000}"/>
    <cellStyle name="Normal 22 3" xfId="516" xr:uid="{00000000-0005-0000-0000-000033020000}"/>
    <cellStyle name="Normal 22 30" xfId="517" xr:uid="{00000000-0005-0000-0000-000034020000}"/>
    <cellStyle name="Normal 22 4" xfId="518" xr:uid="{00000000-0005-0000-0000-000035020000}"/>
    <cellStyle name="Normal 22 5" xfId="519" xr:uid="{00000000-0005-0000-0000-000036020000}"/>
    <cellStyle name="Normal 22 6" xfId="520" xr:uid="{00000000-0005-0000-0000-000037020000}"/>
    <cellStyle name="Normal 22 7" xfId="521" xr:uid="{00000000-0005-0000-0000-000038020000}"/>
    <cellStyle name="Normal 22 8" xfId="522" xr:uid="{00000000-0005-0000-0000-000039020000}"/>
    <cellStyle name="Normal 22 9" xfId="523" xr:uid="{00000000-0005-0000-0000-00003A020000}"/>
    <cellStyle name="Normal 23" xfId="524" xr:uid="{00000000-0005-0000-0000-00003B020000}"/>
    <cellStyle name="Normal 24" xfId="525" xr:uid="{00000000-0005-0000-0000-00003C020000}"/>
    <cellStyle name="Normal 25" xfId="526" xr:uid="{00000000-0005-0000-0000-00003D020000}"/>
    <cellStyle name="Normal 26" xfId="527" xr:uid="{00000000-0005-0000-0000-00003E020000}"/>
    <cellStyle name="Normal 27" xfId="528" xr:uid="{00000000-0005-0000-0000-00003F020000}"/>
    <cellStyle name="Normal 28" xfId="529" xr:uid="{00000000-0005-0000-0000-000040020000}"/>
    <cellStyle name="Normal 28 10" xfId="530" xr:uid="{00000000-0005-0000-0000-000041020000}"/>
    <cellStyle name="Normal 28 11" xfId="531" xr:uid="{00000000-0005-0000-0000-000042020000}"/>
    <cellStyle name="Normal 28 12" xfId="532" xr:uid="{00000000-0005-0000-0000-000043020000}"/>
    <cellStyle name="Normal 28 13" xfId="533" xr:uid="{00000000-0005-0000-0000-000044020000}"/>
    <cellStyle name="Normal 28 14" xfId="534" xr:uid="{00000000-0005-0000-0000-000045020000}"/>
    <cellStyle name="Normal 28 15" xfId="535" xr:uid="{00000000-0005-0000-0000-000046020000}"/>
    <cellStyle name="Normal 28 16" xfId="536" xr:uid="{00000000-0005-0000-0000-000047020000}"/>
    <cellStyle name="Normal 28 17" xfId="537" xr:uid="{00000000-0005-0000-0000-000048020000}"/>
    <cellStyle name="Normal 28 18" xfId="538" xr:uid="{00000000-0005-0000-0000-000049020000}"/>
    <cellStyle name="Normal 28 19" xfId="539" xr:uid="{00000000-0005-0000-0000-00004A020000}"/>
    <cellStyle name="Normal 28 2" xfId="540" xr:uid="{00000000-0005-0000-0000-00004B020000}"/>
    <cellStyle name="Normal 28 20" xfId="541" xr:uid="{00000000-0005-0000-0000-00004C020000}"/>
    <cellStyle name="Normal 28 21" xfId="542" xr:uid="{00000000-0005-0000-0000-00004D020000}"/>
    <cellStyle name="Normal 28 22" xfId="543" xr:uid="{00000000-0005-0000-0000-00004E020000}"/>
    <cellStyle name="Normal 28 23" xfId="544" xr:uid="{00000000-0005-0000-0000-00004F020000}"/>
    <cellStyle name="Normal 28 24" xfId="545" xr:uid="{00000000-0005-0000-0000-000050020000}"/>
    <cellStyle name="Normal 28 25" xfId="546" xr:uid="{00000000-0005-0000-0000-000051020000}"/>
    <cellStyle name="Normal 28 26" xfId="547" xr:uid="{00000000-0005-0000-0000-000052020000}"/>
    <cellStyle name="Normal 28 27" xfId="548" xr:uid="{00000000-0005-0000-0000-000053020000}"/>
    <cellStyle name="Normal 28 28" xfId="549" xr:uid="{00000000-0005-0000-0000-000054020000}"/>
    <cellStyle name="Normal 28 29" xfId="550" xr:uid="{00000000-0005-0000-0000-000055020000}"/>
    <cellStyle name="Normal 28 3" xfId="551" xr:uid="{00000000-0005-0000-0000-000056020000}"/>
    <cellStyle name="Normal 28 30" xfId="552" xr:uid="{00000000-0005-0000-0000-000057020000}"/>
    <cellStyle name="Normal 28 4" xfId="553" xr:uid="{00000000-0005-0000-0000-000058020000}"/>
    <cellStyle name="Normal 28 5" xfId="554" xr:uid="{00000000-0005-0000-0000-000059020000}"/>
    <cellStyle name="Normal 28 6" xfId="555" xr:uid="{00000000-0005-0000-0000-00005A020000}"/>
    <cellStyle name="Normal 28 7" xfId="556" xr:uid="{00000000-0005-0000-0000-00005B020000}"/>
    <cellStyle name="Normal 28 8" xfId="557" xr:uid="{00000000-0005-0000-0000-00005C020000}"/>
    <cellStyle name="Normal 28 9" xfId="558" xr:uid="{00000000-0005-0000-0000-00005D020000}"/>
    <cellStyle name="Normal 29" xfId="559" xr:uid="{00000000-0005-0000-0000-00005E020000}"/>
    <cellStyle name="Normal 29 10" xfId="560" xr:uid="{00000000-0005-0000-0000-00005F020000}"/>
    <cellStyle name="Normal 29 11" xfId="561" xr:uid="{00000000-0005-0000-0000-000060020000}"/>
    <cellStyle name="Normal 29 12" xfId="562" xr:uid="{00000000-0005-0000-0000-000061020000}"/>
    <cellStyle name="Normal 29 13" xfId="563" xr:uid="{00000000-0005-0000-0000-000062020000}"/>
    <cellStyle name="Normal 29 14" xfId="564" xr:uid="{00000000-0005-0000-0000-000063020000}"/>
    <cellStyle name="Normal 29 15" xfId="565" xr:uid="{00000000-0005-0000-0000-000064020000}"/>
    <cellStyle name="Normal 29 16" xfId="566" xr:uid="{00000000-0005-0000-0000-000065020000}"/>
    <cellStyle name="Normal 29 17" xfId="567" xr:uid="{00000000-0005-0000-0000-000066020000}"/>
    <cellStyle name="Normal 29 18" xfId="568" xr:uid="{00000000-0005-0000-0000-000067020000}"/>
    <cellStyle name="Normal 29 19" xfId="569" xr:uid="{00000000-0005-0000-0000-000068020000}"/>
    <cellStyle name="Normal 29 2" xfId="570" xr:uid="{00000000-0005-0000-0000-000069020000}"/>
    <cellStyle name="Normal 29 20" xfId="571" xr:uid="{00000000-0005-0000-0000-00006A020000}"/>
    <cellStyle name="Normal 29 21" xfId="572" xr:uid="{00000000-0005-0000-0000-00006B020000}"/>
    <cellStyle name="Normal 29 22" xfId="573" xr:uid="{00000000-0005-0000-0000-00006C020000}"/>
    <cellStyle name="Normal 29 23" xfId="574" xr:uid="{00000000-0005-0000-0000-00006D020000}"/>
    <cellStyle name="Normal 29 24" xfId="575" xr:uid="{00000000-0005-0000-0000-00006E020000}"/>
    <cellStyle name="Normal 29 25" xfId="576" xr:uid="{00000000-0005-0000-0000-00006F020000}"/>
    <cellStyle name="Normal 29 26" xfId="577" xr:uid="{00000000-0005-0000-0000-000070020000}"/>
    <cellStyle name="Normal 29 27" xfId="578" xr:uid="{00000000-0005-0000-0000-000071020000}"/>
    <cellStyle name="Normal 29 3" xfId="579" xr:uid="{00000000-0005-0000-0000-000072020000}"/>
    <cellStyle name="Normal 29 4" xfId="580" xr:uid="{00000000-0005-0000-0000-000073020000}"/>
    <cellStyle name="Normal 29 5" xfId="581" xr:uid="{00000000-0005-0000-0000-000074020000}"/>
    <cellStyle name="Normal 29 6" xfId="582" xr:uid="{00000000-0005-0000-0000-000075020000}"/>
    <cellStyle name="Normal 29 7" xfId="583" xr:uid="{00000000-0005-0000-0000-000076020000}"/>
    <cellStyle name="Normal 29 8" xfId="584" xr:uid="{00000000-0005-0000-0000-000077020000}"/>
    <cellStyle name="Normal 29 9" xfId="585" xr:uid="{00000000-0005-0000-0000-000078020000}"/>
    <cellStyle name="Normal 3" xfId="586" xr:uid="{00000000-0005-0000-0000-000079020000}"/>
    <cellStyle name="Normal 3 2" xfId="587" xr:uid="{00000000-0005-0000-0000-00007A020000}"/>
    <cellStyle name="Normal 3 2 2" xfId="588" xr:uid="{00000000-0005-0000-0000-00007B020000}"/>
    <cellStyle name="Normal 3 2 2 2" xfId="589" xr:uid="{00000000-0005-0000-0000-00007C020000}"/>
    <cellStyle name="Normal 3 2 2 3" xfId="590" xr:uid="{00000000-0005-0000-0000-00007D020000}"/>
    <cellStyle name="Normal 3 2 2 4" xfId="591" xr:uid="{00000000-0005-0000-0000-00007E020000}"/>
    <cellStyle name="Normal 3 2 2 4 2" xfId="592" xr:uid="{00000000-0005-0000-0000-00007F020000}"/>
    <cellStyle name="Normal 3 2 2 4 2 2" xfId="593" xr:uid="{00000000-0005-0000-0000-000080020000}"/>
    <cellStyle name="Normal 3 2 2 4 2 2 2" xfId="594" xr:uid="{00000000-0005-0000-0000-000081020000}"/>
    <cellStyle name="Normal 3 2 2 4 2 2 3 2 3 2" xfId="595" xr:uid="{00000000-0005-0000-0000-000082020000}"/>
    <cellStyle name="Normal 3 2 2 4 2 2 3 7" xfId="596" xr:uid="{00000000-0005-0000-0000-000083020000}"/>
    <cellStyle name="Normal 3 2 2 4 3" xfId="597" xr:uid="{00000000-0005-0000-0000-000084020000}"/>
    <cellStyle name="Normal 3 2 2 4 4" xfId="598" xr:uid="{00000000-0005-0000-0000-000085020000}"/>
    <cellStyle name="Normal 3 2 2 5" xfId="599" xr:uid="{00000000-0005-0000-0000-000086020000}"/>
    <cellStyle name="Normal 3 2 2 6" xfId="600" xr:uid="{00000000-0005-0000-0000-000087020000}"/>
    <cellStyle name="Normal 3 2 3" xfId="601" xr:uid="{00000000-0005-0000-0000-000088020000}"/>
    <cellStyle name="Normal 3 2 4" xfId="602" xr:uid="{00000000-0005-0000-0000-000089020000}"/>
    <cellStyle name="Normal 3 3" xfId="603" xr:uid="{00000000-0005-0000-0000-00008A020000}"/>
    <cellStyle name="Normal 3 4" xfId="604" xr:uid="{00000000-0005-0000-0000-00008B020000}"/>
    <cellStyle name="Normal 3 4 2" xfId="605" xr:uid="{00000000-0005-0000-0000-00008C020000}"/>
    <cellStyle name="Normal 3 4 3" xfId="606" xr:uid="{00000000-0005-0000-0000-00008D020000}"/>
    <cellStyle name="Normal 3 5" xfId="607" xr:uid="{00000000-0005-0000-0000-00008E020000}"/>
    <cellStyle name="Normal 3 5 2" xfId="608" xr:uid="{00000000-0005-0000-0000-00008F020000}"/>
    <cellStyle name="Normal 3 5 2 2 3 2" xfId="609" xr:uid="{00000000-0005-0000-0000-000090020000}"/>
    <cellStyle name="Normal 3 6" xfId="610" xr:uid="{00000000-0005-0000-0000-000091020000}"/>
    <cellStyle name="Normal 3 6 2" xfId="611" xr:uid="{00000000-0005-0000-0000-000092020000}"/>
    <cellStyle name="Normal 3 7" xfId="612" xr:uid="{00000000-0005-0000-0000-000093020000}"/>
    <cellStyle name="Normal 3 8" xfId="613" xr:uid="{00000000-0005-0000-0000-000094020000}"/>
    <cellStyle name="Normal 3 8 2" xfId="614" xr:uid="{00000000-0005-0000-0000-000095020000}"/>
    <cellStyle name="Normal 3 8 2 2" xfId="615" xr:uid="{00000000-0005-0000-0000-000096020000}"/>
    <cellStyle name="Normal 3_BGM REVISED 64MLD STP EST 03.11.09" xfId="616" xr:uid="{00000000-0005-0000-0000-000097020000}"/>
    <cellStyle name="Normal 30" xfId="617" xr:uid="{00000000-0005-0000-0000-000098020000}"/>
    <cellStyle name="Normal 31" xfId="618" xr:uid="{00000000-0005-0000-0000-000099020000}"/>
    <cellStyle name="Normal 32" xfId="619" xr:uid="{00000000-0005-0000-0000-00009A020000}"/>
    <cellStyle name="Normal 33" xfId="620" xr:uid="{00000000-0005-0000-0000-00009B020000}"/>
    <cellStyle name="Normal 34" xfId="621" xr:uid="{00000000-0005-0000-0000-00009C020000}"/>
    <cellStyle name="Normal 35" xfId="622" xr:uid="{00000000-0005-0000-0000-00009D020000}"/>
    <cellStyle name="Normal 36" xfId="623" xr:uid="{00000000-0005-0000-0000-00009E020000}"/>
    <cellStyle name="Normal 37" xfId="624" xr:uid="{00000000-0005-0000-0000-00009F020000}"/>
    <cellStyle name="Normal 38" xfId="625" xr:uid="{00000000-0005-0000-0000-0000A0020000}"/>
    <cellStyle name="Normal 39" xfId="626" xr:uid="{00000000-0005-0000-0000-0000A1020000}"/>
    <cellStyle name="Normal 4" xfId="627" xr:uid="{00000000-0005-0000-0000-0000A2020000}"/>
    <cellStyle name="Normal 4 2" xfId="628" xr:uid="{00000000-0005-0000-0000-0000A3020000}"/>
    <cellStyle name="Normal 4 2 2" xfId="629" xr:uid="{00000000-0005-0000-0000-0000A4020000}"/>
    <cellStyle name="Normal 4 2 2 2" xfId="630" xr:uid="{00000000-0005-0000-0000-0000A5020000}"/>
    <cellStyle name="Normal 4 2 2 3" xfId="631" xr:uid="{00000000-0005-0000-0000-0000A6020000}"/>
    <cellStyle name="Normal 4 2 2 4" xfId="632" xr:uid="{00000000-0005-0000-0000-0000A7020000}"/>
    <cellStyle name="Normal 4 2 2 4 2" xfId="633" xr:uid="{00000000-0005-0000-0000-0000A8020000}"/>
    <cellStyle name="Normal 4 2 2 5" xfId="634" xr:uid="{00000000-0005-0000-0000-0000A9020000}"/>
    <cellStyle name="Normal 4 2 2 6" xfId="635" xr:uid="{00000000-0005-0000-0000-0000AA020000}"/>
    <cellStyle name="Normal 4 2 2 6 2" xfId="636" xr:uid="{00000000-0005-0000-0000-0000AB020000}"/>
    <cellStyle name="Normal 4 2 3" xfId="637" xr:uid="{00000000-0005-0000-0000-0000AC020000}"/>
    <cellStyle name="Normal 4 3" xfId="638" xr:uid="{00000000-0005-0000-0000-0000AD020000}"/>
    <cellStyle name="Normal 4 4" xfId="639" xr:uid="{00000000-0005-0000-0000-0000AE020000}"/>
    <cellStyle name="Normal 4 5" xfId="640" xr:uid="{00000000-0005-0000-0000-0000AF020000}"/>
    <cellStyle name="Normal 4 5 2" xfId="641" xr:uid="{00000000-0005-0000-0000-0000B0020000}"/>
    <cellStyle name="Normal 4 5 3" xfId="642" xr:uid="{00000000-0005-0000-0000-0000B1020000}"/>
    <cellStyle name="Normal 4 5 4" xfId="643" xr:uid="{00000000-0005-0000-0000-0000B2020000}"/>
    <cellStyle name="Normal 4 6" xfId="644" xr:uid="{00000000-0005-0000-0000-0000B3020000}"/>
    <cellStyle name="Normal 4_Dist 9-SPS 5" xfId="645" xr:uid="{00000000-0005-0000-0000-0000B4020000}"/>
    <cellStyle name="Normal 40" xfId="646" xr:uid="{00000000-0005-0000-0000-0000B5020000}"/>
    <cellStyle name="Normal 41" xfId="647" xr:uid="{00000000-0005-0000-0000-0000B6020000}"/>
    <cellStyle name="Normal 42" xfId="648" xr:uid="{00000000-0005-0000-0000-0000B7020000}"/>
    <cellStyle name="Normal 43" xfId="649" xr:uid="{00000000-0005-0000-0000-0000B8020000}"/>
    <cellStyle name="Normal 44" xfId="650" xr:uid="{00000000-0005-0000-0000-0000B9020000}"/>
    <cellStyle name="Normal 45" xfId="651" xr:uid="{00000000-0005-0000-0000-0000BA020000}"/>
    <cellStyle name="Normal 46" xfId="652" xr:uid="{00000000-0005-0000-0000-0000BB020000}"/>
    <cellStyle name="Normal 47" xfId="653" xr:uid="{00000000-0005-0000-0000-0000BC020000}"/>
    <cellStyle name="Normal 48" xfId="654" xr:uid="{00000000-0005-0000-0000-0000BD020000}"/>
    <cellStyle name="Normal 49" xfId="655" xr:uid="{00000000-0005-0000-0000-0000BE020000}"/>
    <cellStyle name="Normal 5" xfId="656" xr:uid="{00000000-0005-0000-0000-0000BF020000}"/>
    <cellStyle name="Normal 5 2" xfId="657" xr:uid="{00000000-0005-0000-0000-0000C0020000}"/>
    <cellStyle name="Normal 5 3" xfId="658" xr:uid="{00000000-0005-0000-0000-0000C1020000}"/>
    <cellStyle name="Normal 50" xfId="659" xr:uid="{00000000-0005-0000-0000-0000C2020000}"/>
    <cellStyle name="Normal 51" xfId="660" xr:uid="{00000000-0005-0000-0000-0000C3020000}"/>
    <cellStyle name="Normal 52" xfId="661" xr:uid="{00000000-0005-0000-0000-0000C4020000}"/>
    <cellStyle name="Normal 53" xfId="662" xr:uid="{00000000-0005-0000-0000-0000C5020000}"/>
    <cellStyle name="Normal 54" xfId="663" xr:uid="{00000000-0005-0000-0000-0000C6020000}"/>
    <cellStyle name="Normal 55" xfId="664" xr:uid="{00000000-0005-0000-0000-0000C7020000}"/>
    <cellStyle name="Normal 56" xfId="665" xr:uid="{00000000-0005-0000-0000-0000C8020000}"/>
    <cellStyle name="Normal 57" xfId="666" xr:uid="{00000000-0005-0000-0000-0000C9020000}"/>
    <cellStyle name="Normal 58" xfId="667" xr:uid="{00000000-0005-0000-0000-0000CA020000}"/>
    <cellStyle name="Normal 59" xfId="668" xr:uid="{00000000-0005-0000-0000-0000CB020000}"/>
    <cellStyle name="Normal 6" xfId="669" xr:uid="{00000000-0005-0000-0000-0000CC020000}"/>
    <cellStyle name="Normal 6 2" xfId="670" xr:uid="{00000000-0005-0000-0000-0000CD020000}"/>
    <cellStyle name="Normal 6 3" xfId="671" xr:uid="{00000000-0005-0000-0000-0000CE020000}"/>
    <cellStyle name="Normal 6 3 2" xfId="672" xr:uid="{00000000-0005-0000-0000-0000CF020000}"/>
    <cellStyle name="Normal 60" xfId="673" xr:uid="{00000000-0005-0000-0000-0000D0020000}"/>
    <cellStyle name="Normal 61" xfId="674" xr:uid="{00000000-0005-0000-0000-0000D1020000}"/>
    <cellStyle name="Normal 62" xfId="675" xr:uid="{00000000-0005-0000-0000-0000D2020000}"/>
    <cellStyle name="Normal 63" xfId="676" xr:uid="{00000000-0005-0000-0000-0000D3020000}"/>
    <cellStyle name="Normal 64" xfId="677" xr:uid="{00000000-0005-0000-0000-0000D4020000}"/>
    <cellStyle name="Normal 65" xfId="678" xr:uid="{00000000-0005-0000-0000-0000D5020000}"/>
    <cellStyle name="Normal 66" xfId="679" xr:uid="{00000000-0005-0000-0000-0000D6020000}"/>
    <cellStyle name="Normal 67" xfId="680" xr:uid="{00000000-0005-0000-0000-0000D7020000}"/>
    <cellStyle name="Normal 68" xfId="681" xr:uid="{00000000-0005-0000-0000-0000D8020000}"/>
    <cellStyle name="Normal 69" xfId="682" xr:uid="{00000000-0005-0000-0000-0000D9020000}"/>
    <cellStyle name="Normal 7" xfId="683" xr:uid="{00000000-0005-0000-0000-0000DA020000}"/>
    <cellStyle name="Normal 7 2" xfId="684" xr:uid="{00000000-0005-0000-0000-0000DB020000}"/>
    <cellStyle name="Normal 7 2 2" xfId="685" xr:uid="{00000000-0005-0000-0000-0000DC020000}"/>
    <cellStyle name="Normal 7 3" xfId="686" xr:uid="{00000000-0005-0000-0000-0000DD020000}"/>
    <cellStyle name="Normal 7_BGM REVISED 64MLD STP EST 03.11.09" xfId="687" xr:uid="{00000000-0005-0000-0000-0000DE020000}"/>
    <cellStyle name="Normal 70" xfId="688" xr:uid="{00000000-0005-0000-0000-0000DF020000}"/>
    <cellStyle name="Normal 71" xfId="689" xr:uid="{00000000-0005-0000-0000-0000E0020000}"/>
    <cellStyle name="Normal 72" xfId="690" xr:uid="{00000000-0005-0000-0000-0000E1020000}"/>
    <cellStyle name="Normal 73" xfId="691" xr:uid="{00000000-0005-0000-0000-0000E2020000}"/>
    <cellStyle name="Normal 74" xfId="692" xr:uid="{00000000-0005-0000-0000-0000E3020000}"/>
    <cellStyle name="Normal 8" xfId="693" xr:uid="{00000000-0005-0000-0000-0000E4020000}"/>
    <cellStyle name="Normal 8 2" xfId="694" xr:uid="{00000000-0005-0000-0000-0000E5020000}"/>
    <cellStyle name="Normal 8 3" xfId="695" xr:uid="{00000000-0005-0000-0000-0000E6020000}"/>
    <cellStyle name="Normal 8 4" xfId="696" xr:uid="{00000000-0005-0000-0000-0000E7020000}"/>
    <cellStyle name="Normal 8_BGM REVISED 64MLD STP EST 03.11.09" xfId="697" xr:uid="{00000000-0005-0000-0000-0000E8020000}"/>
    <cellStyle name="Normal 9" xfId="698" xr:uid="{00000000-0005-0000-0000-0000E9020000}"/>
    <cellStyle name="Note 2" xfId="699" xr:uid="{00000000-0005-0000-0000-0000EA020000}"/>
    <cellStyle name="Note 2 2" xfId="700" xr:uid="{00000000-0005-0000-0000-0000EB020000}"/>
    <cellStyle name="Note 2 3" xfId="701" xr:uid="{00000000-0005-0000-0000-0000EC020000}"/>
    <cellStyle name="Note 2 4" xfId="702" xr:uid="{00000000-0005-0000-0000-0000ED020000}"/>
    <cellStyle name="Notes" xfId="703" xr:uid="{00000000-0005-0000-0000-0000EE020000}"/>
    <cellStyle name="Output 2" xfId="704" xr:uid="{00000000-0005-0000-0000-0000EF020000}"/>
    <cellStyle name="Output 2 2" xfId="705" xr:uid="{00000000-0005-0000-0000-0000F0020000}"/>
    <cellStyle name="Output 2 3" xfId="706" xr:uid="{00000000-0005-0000-0000-0000F1020000}"/>
    <cellStyle name="Output 2 4" xfId="707" xr:uid="{00000000-0005-0000-0000-0000F2020000}"/>
    <cellStyle name="Percent [2]" xfId="708" xr:uid="{00000000-0005-0000-0000-0000F3020000}"/>
    <cellStyle name="Percent 2" xfId="709" xr:uid="{00000000-0005-0000-0000-0000F4020000}"/>
    <cellStyle name="Percent 2 2" xfId="710" xr:uid="{00000000-0005-0000-0000-0000F5020000}"/>
    <cellStyle name="Percent 2 3" xfId="711" xr:uid="{00000000-0005-0000-0000-0000F6020000}"/>
    <cellStyle name="Percent 3" xfId="712" xr:uid="{00000000-0005-0000-0000-0000F7020000}"/>
    <cellStyle name="Percent 3 2" xfId="713" xr:uid="{00000000-0005-0000-0000-0000F8020000}"/>
    <cellStyle name="Percent 3 3" xfId="714" xr:uid="{00000000-0005-0000-0000-0000F9020000}"/>
    <cellStyle name="row hea" xfId="715" xr:uid="{00000000-0005-0000-0000-0000FA020000}"/>
    <cellStyle name="Row head" xfId="716" xr:uid="{00000000-0005-0000-0000-0000FB020000}"/>
    <cellStyle name="Row Head bold" xfId="717" xr:uid="{00000000-0005-0000-0000-0000FC020000}"/>
    <cellStyle name="Row title 1" xfId="718" xr:uid="{00000000-0005-0000-0000-0000FD020000}"/>
    <cellStyle name="Row title 2" xfId="719" xr:uid="{00000000-0005-0000-0000-0000FE020000}"/>
    <cellStyle name="Row Title 3" xfId="720" xr:uid="{00000000-0005-0000-0000-0000FF020000}"/>
    <cellStyle name="Section head" xfId="721" xr:uid="{00000000-0005-0000-0000-000000030000}"/>
    <cellStyle name="Section head 2" xfId="722" xr:uid="{00000000-0005-0000-0000-000001030000}"/>
    <cellStyle name="Section head 3" xfId="723" xr:uid="{00000000-0005-0000-0000-000002030000}"/>
    <cellStyle name="Section head 4" xfId="724" xr:uid="{00000000-0005-0000-0000-000003030000}"/>
    <cellStyle name="Section head 5" xfId="725" xr:uid="{00000000-0005-0000-0000-000004030000}"/>
    <cellStyle name="Sheet Title" xfId="726" xr:uid="{00000000-0005-0000-0000-000005030000}"/>
    <cellStyle name="Source" xfId="727" xr:uid="{00000000-0005-0000-0000-000006030000}"/>
    <cellStyle name="Source date" xfId="728" xr:uid="{00000000-0005-0000-0000-000007030000}"/>
    <cellStyle name="Style 1" xfId="729" xr:uid="{00000000-0005-0000-0000-000008030000}"/>
    <cellStyle name="Style 2" xfId="730" xr:uid="{00000000-0005-0000-0000-000009030000}"/>
    <cellStyle name="Style 2 2" xfId="731" xr:uid="{00000000-0005-0000-0000-00000A030000}"/>
    <cellStyle name="Style 2 3" xfId="732" xr:uid="{00000000-0005-0000-0000-00000B030000}"/>
    <cellStyle name="Style 2 4" xfId="733" xr:uid="{00000000-0005-0000-0000-00000C030000}"/>
    <cellStyle name="Style 4" xfId="734" xr:uid="{00000000-0005-0000-0000-00000D030000}"/>
    <cellStyle name="Style 4 2" xfId="735" xr:uid="{00000000-0005-0000-0000-00000E030000}"/>
    <cellStyle name="Style 4 3" xfId="736" xr:uid="{00000000-0005-0000-0000-00000F030000}"/>
    <cellStyle name="Style 4 4" xfId="737" xr:uid="{00000000-0005-0000-0000-000010030000}"/>
    <cellStyle name="subhead" xfId="738" xr:uid="{00000000-0005-0000-0000-000011030000}"/>
    <cellStyle name="Switch" xfId="739" xr:uid="{00000000-0005-0000-0000-000012030000}"/>
    <cellStyle name="t" xfId="740" xr:uid="{00000000-0005-0000-0000-000013030000}"/>
    <cellStyle name="t 2" xfId="741" xr:uid="{00000000-0005-0000-0000-000014030000}"/>
    <cellStyle name="t 3" xfId="742" xr:uid="{00000000-0005-0000-0000-000015030000}"/>
    <cellStyle name="t 4" xfId="743" xr:uid="{00000000-0005-0000-0000-000016030000}"/>
    <cellStyle name="t_Abstract Al.3" xfId="744" xr:uid="{00000000-0005-0000-0000-000017030000}"/>
    <cellStyle name="t_Abstract Al.3 2" xfId="745" xr:uid="{00000000-0005-0000-0000-000018030000}"/>
    <cellStyle name="t_Abstract Al.3 3" xfId="746" xr:uid="{00000000-0005-0000-0000-000019030000}"/>
    <cellStyle name="t_Abstract Al.3 4" xfId="747" xr:uid="{00000000-0005-0000-0000-00001A030000}"/>
    <cellStyle name="t_Book1" xfId="748" xr:uid="{00000000-0005-0000-0000-00001B030000}"/>
    <cellStyle name="t_Book1 2" xfId="749" xr:uid="{00000000-0005-0000-0000-00001C030000}"/>
    <cellStyle name="t_Book1 3" xfId="750" xr:uid="{00000000-0005-0000-0000-00001D030000}"/>
    <cellStyle name="t_Book1 4" xfId="751" xr:uid="{00000000-0005-0000-0000-00001E030000}"/>
    <cellStyle name="t_Book1_RA_13_water_LCL127corrected" xfId="752" xr:uid="{00000000-0005-0000-0000-00001F030000}"/>
    <cellStyle name="t_Book1_RA_13_water_LCL127corrected 2" xfId="753" xr:uid="{00000000-0005-0000-0000-000020030000}"/>
    <cellStyle name="t_Book1_RA_13_water_LCL127corrected 3" xfId="754" xr:uid="{00000000-0005-0000-0000-000021030000}"/>
    <cellStyle name="t_Book1_RA_13_water_LCL127corrected 4" xfId="755" xr:uid="{00000000-0005-0000-0000-000022030000}"/>
    <cellStyle name="t_Book1_Reconciliation up to 30 th  Jun09 Ms DSMore" xfId="756" xr:uid="{00000000-0005-0000-0000-000023030000}"/>
    <cellStyle name="t_Book1_Reconciliation up to 30 th  Jun09 Ms DSMore 2" xfId="757" xr:uid="{00000000-0005-0000-0000-000024030000}"/>
    <cellStyle name="t_Book1_Reconciliation up to 30 th  Jun09 Ms DSMore 3" xfId="758" xr:uid="{00000000-0005-0000-0000-000025030000}"/>
    <cellStyle name="t_Book1_Reconciliation up to 30 th  Jun09 Ms DSMore 4" xfId="759" xr:uid="{00000000-0005-0000-0000-000026030000}"/>
    <cellStyle name="t_Book1_Season End Abstracts 0809 water sewer" xfId="760" xr:uid="{00000000-0005-0000-0000-000027030000}"/>
    <cellStyle name="t_Book1_Season End Abstracts 0809 water sewer 2" xfId="761" xr:uid="{00000000-0005-0000-0000-000028030000}"/>
    <cellStyle name="t_Book1_Season End Abstracts 0809 water sewer 3" xfId="762" xr:uid="{00000000-0005-0000-0000-000029030000}"/>
    <cellStyle name="t_Book1_Season End Abstracts 0809 water sewer 4" xfId="763" xr:uid="{00000000-0005-0000-0000-00002A030000}"/>
    <cellStyle name="t_Monthwise break up Sewer" xfId="764" xr:uid="{00000000-0005-0000-0000-00002B030000}"/>
    <cellStyle name="t_Monthwise break up Sewer 2" xfId="765" xr:uid="{00000000-0005-0000-0000-00002C030000}"/>
    <cellStyle name="t_Monthwise break up Sewer 3" xfId="766" xr:uid="{00000000-0005-0000-0000-00002D030000}"/>
    <cellStyle name="t_Monthwise break up Sewer 4" xfId="767" xr:uid="{00000000-0005-0000-0000-00002E030000}"/>
    <cellStyle name="t_Monthwise Breakup water" xfId="768" xr:uid="{00000000-0005-0000-0000-00002F030000}"/>
    <cellStyle name="t_Monthwise Breakup water 2" xfId="769" xr:uid="{00000000-0005-0000-0000-000030030000}"/>
    <cellStyle name="t_Monthwise Breakup water 3" xfId="770" xr:uid="{00000000-0005-0000-0000-000031030000}"/>
    <cellStyle name="t_Monthwise Breakup water 4" xfId="771" xr:uid="{00000000-0005-0000-0000-000032030000}"/>
    <cellStyle name="t_R.A.Bill -6" xfId="772" xr:uid="{00000000-0005-0000-0000-000033030000}"/>
    <cellStyle name="t_R.A.Bill -6 2" xfId="773" xr:uid="{00000000-0005-0000-0000-000034030000}"/>
    <cellStyle name="t_R.A.Bill -6 3" xfId="774" xr:uid="{00000000-0005-0000-0000-000035030000}"/>
    <cellStyle name="t_R.A.Bill -6 4" xfId="775" xr:uid="{00000000-0005-0000-0000-000036030000}"/>
    <cellStyle name="t_RA Bill 11 for new order 070109 GRP Shifting" xfId="776" xr:uid="{00000000-0005-0000-0000-000037030000}"/>
    <cellStyle name="t_RA Bill 11 for new order 070109 GRP Shifting 2" xfId="777" xr:uid="{00000000-0005-0000-0000-000038030000}"/>
    <cellStyle name="t_RA Bill 11 for new order 070109 GRP Shifting 3" xfId="778" xr:uid="{00000000-0005-0000-0000-000039030000}"/>
    <cellStyle name="t_RA Bill 11 for new order 070109 GRP Shifting 4" xfId="779" xr:uid="{00000000-0005-0000-0000-00003A030000}"/>
    <cellStyle name="t_RA Bill 11 for new order 070109 GRP Shifting_RA_13_water_LCL127(2)" xfId="780" xr:uid="{00000000-0005-0000-0000-00003B030000}"/>
    <cellStyle name="t_RA Bill 11 for new order 070109 GRP Shifting_RA_13_water_LCL127(2) 2" xfId="781" xr:uid="{00000000-0005-0000-0000-00003C030000}"/>
    <cellStyle name="t_RA Bill 11 for new order 070109 GRP Shifting_RA_13_water_LCL127(2) 3" xfId="782" xr:uid="{00000000-0005-0000-0000-00003D030000}"/>
    <cellStyle name="t_RA Bill 11 for new order 070109 GRP Shifting_RA_13_water_LCL127(2) 4" xfId="783" xr:uid="{00000000-0005-0000-0000-00003E030000}"/>
    <cellStyle name="t_RA Bill 11 for new order 070109 GRP Shifting_RA_13_water_LCL127corrected" xfId="784" xr:uid="{00000000-0005-0000-0000-00003F030000}"/>
    <cellStyle name="t_RA Bill 11 for new order 070109 GRP Shifting_RA_13_water_LCL127corrected 2" xfId="785" xr:uid="{00000000-0005-0000-0000-000040030000}"/>
    <cellStyle name="t_RA Bill 11 for new order 070109 GRP Shifting_RA_13_water_LCL127corrected 3" xfId="786" xr:uid="{00000000-0005-0000-0000-000041030000}"/>
    <cellStyle name="t_RA Bill 11 for new order 070109 GRP Shifting_RA_13_water_LCL127corrected 4" xfId="787" xr:uid="{00000000-0005-0000-0000-000042030000}"/>
    <cellStyle name="t_RA Bill 11 for new order 070109 GRP Shifting_Reconciliation up to 30 th  Jun09 Ms DSMore" xfId="788" xr:uid="{00000000-0005-0000-0000-000043030000}"/>
    <cellStyle name="t_RA Bill 11 for new order 070109 GRP Shifting_Reconciliation up to 30 th  Jun09 Ms DSMore 2" xfId="789" xr:uid="{00000000-0005-0000-0000-000044030000}"/>
    <cellStyle name="t_RA Bill 11 for new order 070109 GRP Shifting_Reconciliation up to 30 th  Jun09 Ms DSMore 3" xfId="790" xr:uid="{00000000-0005-0000-0000-000045030000}"/>
    <cellStyle name="t_RA Bill 11 for new order 070109 GRP Shifting_Reconciliation up to 30 th  Jun09 Ms DSMore 4" xfId="791" xr:uid="{00000000-0005-0000-0000-000046030000}"/>
    <cellStyle name="t_RA Bill 11 for new order 070109 GRP Shifting_Season End Abstracts 0809 water sewer" xfId="792" xr:uid="{00000000-0005-0000-0000-000047030000}"/>
    <cellStyle name="t_RA Bill 11 for new order 070109 GRP Shifting_Season End Abstracts 0809 water sewer 2" xfId="793" xr:uid="{00000000-0005-0000-0000-000048030000}"/>
    <cellStyle name="t_RA Bill 11 for new order 070109 GRP Shifting_Season End Abstracts 0809 water sewer 3" xfId="794" xr:uid="{00000000-0005-0000-0000-000049030000}"/>
    <cellStyle name="t_RA Bill 11 for new order 070109 GRP Shifting_Season End Abstracts 0809 water sewer 4" xfId="795" xr:uid="{00000000-0005-0000-0000-00004A030000}"/>
    <cellStyle name="t_RA Bill 2 291208" xfId="796" xr:uid="{00000000-0005-0000-0000-00004B030000}"/>
    <cellStyle name="t_RA Bill 2 291208 2" xfId="797" xr:uid="{00000000-0005-0000-0000-00004C030000}"/>
    <cellStyle name="t_RA Bill 2 291208 3" xfId="798" xr:uid="{00000000-0005-0000-0000-00004D030000}"/>
    <cellStyle name="t_RA Bill 2 291208 4" xfId="799" xr:uid="{00000000-0005-0000-0000-00004E030000}"/>
    <cellStyle name="t_RA Bill 2 291208_Book1" xfId="800" xr:uid="{00000000-0005-0000-0000-00004F030000}"/>
    <cellStyle name="t_RA Bill 2 291208_Book1 2" xfId="801" xr:uid="{00000000-0005-0000-0000-000050030000}"/>
    <cellStyle name="t_RA Bill 2 291208_Book1 3" xfId="802" xr:uid="{00000000-0005-0000-0000-000051030000}"/>
    <cellStyle name="t_RA Bill 2 291208_Book1 4" xfId="803" xr:uid="{00000000-0005-0000-0000-000052030000}"/>
    <cellStyle name="t_RA Bill 2 291208_Book1_RA_13_water_LCL127corrected" xfId="804" xr:uid="{00000000-0005-0000-0000-000053030000}"/>
    <cellStyle name="t_RA Bill 2 291208_Book1_RA_13_water_LCL127corrected 2" xfId="805" xr:uid="{00000000-0005-0000-0000-000054030000}"/>
    <cellStyle name="t_RA Bill 2 291208_Book1_RA_13_water_LCL127corrected 3" xfId="806" xr:uid="{00000000-0005-0000-0000-000055030000}"/>
    <cellStyle name="t_RA Bill 2 291208_Book1_RA_13_water_LCL127corrected 4" xfId="807" xr:uid="{00000000-0005-0000-0000-000056030000}"/>
    <cellStyle name="t_RA Bill 2 291208_Book1_Reconciliation up to 30 th  Jun09 Ms DSMore" xfId="808" xr:uid="{00000000-0005-0000-0000-000057030000}"/>
    <cellStyle name="t_RA Bill 2 291208_Book1_Reconciliation up to 30 th  Jun09 Ms DSMore 2" xfId="809" xr:uid="{00000000-0005-0000-0000-000058030000}"/>
    <cellStyle name="t_RA Bill 2 291208_Book1_Reconciliation up to 30 th  Jun09 Ms DSMore 3" xfId="810" xr:uid="{00000000-0005-0000-0000-000059030000}"/>
    <cellStyle name="t_RA Bill 2 291208_Book1_Reconciliation up to 30 th  Jun09 Ms DSMore 4" xfId="811" xr:uid="{00000000-0005-0000-0000-00005A030000}"/>
    <cellStyle name="t_RA Bill 2 291208_Book1_Season End Abstracts 0809 water sewer" xfId="812" xr:uid="{00000000-0005-0000-0000-00005B030000}"/>
    <cellStyle name="t_RA Bill 2 291208_Book1_Season End Abstracts 0809 water sewer 2" xfId="813" xr:uid="{00000000-0005-0000-0000-00005C030000}"/>
    <cellStyle name="t_RA Bill 2 291208_Book1_Season End Abstracts 0809 water sewer 3" xfId="814" xr:uid="{00000000-0005-0000-0000-00005D030000}"/>
    <cellStyle name="t_RA Bill 2 291208_Book1_Season End Abstracts 0809 water sewer 4" xfId="815" xr:uid="{00000000-0005-0000-0000-00005E030000}"/>
    <cellStyle name="t_RA Bill 2 291208_RA Bill No 3 L S" xfId="816" xr:uid="{00000000-0005-0000-0000-00005F030000}"/>
    <cellStyle name="t_RA Bill 2 291208_RA Bill No 3 L S 2" xfId="817" xr:uid="{00000000-0005-0000-0000-000060030000}"/>
    <cellStyle name="t_RA Bill 2 291208_RA Bill No 3 L S 3" xfId="818" xr:uid="{00000000-0005-0000-0000-000061030000}"/>
    <cellStyle name="t_RA Bill 2 291208_RA Bill No 3 L S 4" xfId="819" xr:uid="{00000000-0005-0000-0000-000062030000}"/>
    <cellStyle name="t_RA Bill 2 291208_RA Bill No 3 L S_RA No 3 D.S. More 334" xfId="820" xr:uid="{00000000-0005-0000-0000-000063030000}"/>
    <cellStyle name="t_RA Bill 2 291208_RA Bill No 3 L S_RA No 3 D.S. More 334 2" xfId="821" xr:uid="{00000000-0005-0000-0000-000064030000}"/>
    <cellStyle name="t_RA Bill 2 291208_RA Bill No 3 L S_RA No 3 D.S. More 334 3" xfId="822" xr:uid="{00000000-0005-0000-0000-000065030000}"/>
    <cellStyle name="t_RA Bill 2 291208_RA Bill No 3 L S_RA No 3 D.S. More 334 4" xfId="823" xr:uid="{00000000-0005-0000-0000-000066030000}"/>
    <cellStyle name="t_RA Bill 2 291208_RA Bill No 3 L S_RA_13_water_LCL127corrected" xfId="824" xr:uid="{00000000-0005-0000-0000-000067030000}"/>
    <cellStyle name="t_RA Bill 2 291208_RA Bill No 3 L S_RA_13_water_LCL127corrected 2" xfId="825" xr:uid="{00000000-0005-0000-0000-000068030000}"/>
    <cellStyle name="t_RA Bill 2 291208_RA Bill No 3 L S_RA_13_water_LCL127corrected 3" xfId="826" xr:uid="{00000000-0005-0000-0000-000069030000}"/>
    <cellStyle name="t_RA Bill 2 291208_RA Bill No 3 L S_RA_13_water_LCL127corrected 4" xfId="827" xr:uid="{00000000-0005-0000-0000-00006A030000}"/>
    <cellStyle name="t_RA Bill 2 291208_RA Bill No 3 L S_RA_13_water_LCL127corrected_1" xfId="828" xr:uid="{00000000-0005-0000-0000-00006B030000}"/>
    <cellStyle name="t_RA Bill 2 291208_RA Bill No 3 L S_RA_13_water_LCL127corrected_1 2" xfId="829" xr:uid="{00000000-0005-0000-0000-00006C030000}"/>
    <cellStyle name="t_RA Bill 2 291208_RA Bill No 3 L S_RA_13_water_LCL127corrected_1 3" xfId="830" xr:uid="{00000000-0005-0000-0000-00006D030000}"/>
    <cellStyle name="t_RA Bill 2 291208_RA Bill No 3 L S_RA_13_water_LCL127corrected_1 4" xfId="831" xr:uid="{00000000-0005-0000-0000-00006E030000}"/>
    <cellStyle name="t_RA Bill 2 291208_RA Bill No 3 L S_RA_13_water_LCL127corrected_1_SEASON END  CORRECTEDLCL-127 (2008-2009)rk" xfId="832" xr:uid="{00000000-0005-0000-0000-00006F030000}"/>
    <cellStyle name="t_RA Bill 2 291208_RA Bill No 3 L S_RA_13_water_LCL127corrected_1_SEASON END  CORRECTEDLCL-127 (2008-2009)rk 2" xfId="833" xr:uid="{00000000-0005-0000-0000-000070030000}"/>
    <cellStyle name="t_RA Bill 2 291208_RA Bill No 3 L S_RA_13_water_LCL127corrected_1_SEASON END  CORRECTEDLCL-127 (2008-2009)rk 3" xfId="834" xr:uid="{00000000-0005-0000-0000-000071030000}"/>
    <cellStyle name="t_RA Bill 2 291208_RA Bill No 3 L S_RA_13_water_LCL127corrected_1_SEASON END  CORRECTEDLCL-127 (2008-2009)rk 4" xfId="835" xr:uid="{00000000-0005-0000-0000-000072030000}"/>
    <cellStyle name="t_RA Bill 2 291208_RA Bill No 3 L S_RA13 Abstrat" xfId="836" xr:uid="{00000000-0005-0000-0000-000073030000}"/>
    <cellStyle name="t_RA Bill 2 291208_RA Bill No 3 L S_RA13 Abstrat 2" xfId="837" xr:uid="{00000000-0005-0000-0000-000074030000}"/>
    <cellStyle name="t_RA Bill 2 291208_RA Bill No 3 L S_RA13 Abstrat 3" xfId="838" xr:uid="{00000000-0005-0000-0000-000075030000}"/>
    <cellStyle name="t_RA Bill 2 291208_RA Bill No 3 L S_RA13 Abstrat 4" xfId="839" xr:uid="{00000000-0005-0000-0000-000076030000}"/>
    <cellStyle name="t_RA Bill 2 291208_RA Bill No 3 L S_Reconciliation up to 30 th  Jun09 Ms DSMore" xfId="840" xr:uid="{00000000-0005-0000-0000-000077030000}"/>
    <cellStyle name="t_RA Bill 2 291208_RA Bill No 3 L S_Reconciliation up to 30 th  Jun09 Ms DSMore 2" xfId="841" xr:uid="{00000000-0005-0000-0000-000078030000}"/>
    <cellStyle name="t_RA Bill 2 291208_RA Bill No 3 L S_Reconciliation up to 30 th  Jun09 Ms DSMore 3" xfId="842" xr:uid="{00000000-0005-0000-0000-000079030000}"/>
    <cellStyle name="t_RA Bill 2 291208_RA Bill No 3 L S_Reconciliation up to 30 th  Jun09 Ms DSMore 4" xfId="843" xr:uid="{00000000-0005-0000-0000-00007A030000}"/>
    <cellStyle name="t_RA Bill 2 291208_RA Bill No 3 L S_Season End 481 water  DSM" xfId="844" xr:uid="{00000000-0005-0000-0000-00007B030000}"/>
    <cellStyle name="t_RA Bill 2 291208_RA Bill No 3 L S_Season End 481 water  DSM 2" xfId="845" xr:uid="{00000000-0005-0000-0000-00007C030000}"/>
    <cellStyle name="t_RA Bill 2 291208_RA Bill No 3 L S_Season End 481 water  DSM 3" xfId="846" xr:uid="{00000000-0005-0000-0000-00007D030000}"/>
    <cellStyle name="t_RA Bill 2 291208_RA Bill No 3 L S_Season End 481 water  DSM 4" xfId="847" xr:uid="{00000000-0005-0000-0000-00007E030000}"/>
    <cellStyle name="t_RA Bill 2 291208_RA Bill No 3 L S_Season End Abstracts 0809 water sewer" xfId="848" xr:uid="{00000000-0005-0000-0000-00007F030000}"/>
    <cellStyle name="t_RA Bill 2 291208_RA Bill No 3 L S_Season End Abstracts 0809 water sewer 2" xfId="849" xr:uid="{00000000-0005-0000-0000-000080030000}"/>
    <cellStyle name="t_RA Bill 2 291208_RA Bill No 3 L S_Season End Abstracts 0809 water sewer 3" xfId="850" xr:uid="{00000000-0005-0000-0000-000081030000}"/>
    <cellStyle name="t_RA Bill 2 291208_RA Bill No 3 L S_Season End Abstracts 0809 water sewer 4" xfId="851" xr:uid="{00000000-0005-0000-0000-000082030000}"/>
    <cellStyle name="t_RA Bill 2 291208_RA Bill No 3 L S_Season End RA3 335" xfId="852" xr:uid="{00000000-0005-0000-0000-000083030000}"/>
    <cellStyle name="t_RA Bill 2 291208_RA Bill No 3 L S_Season End RA3 335 2" xfId="853" xr:uid="{00000000-0005-0000-0000-000084030000}"/>
    <cellStyle name="t_RA Bill 2 291208_RA Bill No 3 L S_Season End RA3 335 3" xfId="854" xr:uid="{00000000-0005-0000-0000-000085030000}"/>
    <cellStyle name="t_RA Bill 2 291208_RA Bill No 3 L S_Season End RA3 335 4" xfId="855" xr:uid="{00000000-0005-0000-0000-000086030000}"/>
    <cellStyle name="t_RA Bill 2 291208_RA_13_water_LCL127(2)" xfId="856" xr:uid="{00000000-0005-0000-0000-000087030000}"/>
    <cellStyle name="t_RA Bill 2 291208_RA_13_water_LCL127(2) 2" xfId="857" xr:uid="{00000000-0005-0000-0000-000088030000}"/>
    <cellStyle name="t_RA Bill 2 291208_RA_13_water_LCL127(2) 3" xfId="858" xr:uid="{00000000-0005-0000-0000-000089030000}"/>
    <cellStyle name="t_RA Bill 2 291208_RA_13_water_LCL127(2) 4" xfId="859" xr:uid="{00000000-0005-0000-0000-00008A030000}"/>
    <cellStyle name="t_RA Bill 2 291208_RA_13_water_LCL127corrected" xfId="860" xr:uid="{00000000-0005-0000-0000-00008B030000}"/>
    <cellStyle name="t_RA Bill 2 291208_RA_13_water_LCL127corrected 2" xfId="861" xr:uid="{00000000-0005-0000-0000-00008C030000}"/>
    <cellStyle name="t_RA Bill 2 291208_RA_13_water_LCL127corrected 3" xfId="862" xr:uid="{00000000-0005-0000-0000-00008D030000}"/>
    <cellStyle name="t_RA Bill 2 291208_RA_13_water_LCL127corrected 4" xfId="863" xr:uid="{00000000-0005-0000-0000-00008E030000}"/>
    <cellStyle name="t_RA Bill 2 291208_Reconciliation up to 30 th  Jun09 Ms DSMore" xfId="864" xr:uid="{00000000-0005-0000-0000-00008F030000}"/>
    <cellStyle name="t_RA Bill 2 291208_Reconciliation up to 30 th  Jun09 Ms DSMore 2" xfId="865" xr:uid="{00000000-0005-0000-0000-000090030000}"/>
    <cellStyle name="t_RA Bill 2 291208_Reconciliation up to 30 th  Jun09 Ms DSMore 3" xfId="866" xr:uid="{00000000-0005-0000-0000-000091030000}"/>
    <cellStyle name="t_RA Bill 2 291208_Reconciliation up to 30 th  Jun09 Ms DSMore 4" xfId="867" xr:uid="{00000000-0005-0000-0000-000092030000}"/>
    <cellStyle name="t_RA Bill 2 291208_Season End Abstracts 0809 water sewer" xfId="868" xr:uid="{00000000-0005-0000-0000-000093030000}"/>
    <cellStyle name="t_RA Bill 2 291208_Season End Abstracts 0809 water sewer 2" xfId="869" xr:uid="{00000000-0005-0000-0000-000094030000}"/>
    <cellStyle name="t_RA Bill 2 291208_Season End Abstracts 0809 water sewer 3" xfId="870" xr:uid="{00000000-0005-0000-0000-000095030000}"/>
    <cellStyle name="t_RA Bill 2 291208_Season End Abstracts 0809 water sewer 4" xfId="871" xr:uid="{00000000-0005-0000-0000-000096030000}"/>
    <cellStyle name="t_RA Bill No 3 L S" xfId="872" xr:uid="{00000000-0005-0000-0000-000097030000}"/>
    <cellStyle name="t_RA Bill No 3 L S 2" xfId="873" xr:uid="{00000000-0005-0000-0000-000098030000}"/>
    <cellStyle name="t_RA Bill No 3 L S 3" xfId="874" xr:uid="{00000000-0005-0000-0000-000099030000}"/>
    <cellStyle name="t_RA Bill No 3 L S 4" xfId="875" xr:uid="{00000000-0005-0000-0000-00009A030000}"/>
    <cellStyle name="t_RA Bill No 3 L S_1" xfId="876" xr:uid="{00000000-0005-0000-0000-00009B030000}"/>
    <cellStyle name="t_RA Bill No 3 L S_1 2" xfId="877" xr:uid="{00000000-0005-0000-0000-00009C030000}"/>
    <cellStyle name="t_RA Bill No 3 L S_1 3" xfId="878" xr:uid="{00000000-0005-0000-0000-00009D030000}"/>
    <cellStyle name="t_RA Bill No 3 L S_1 4" xfId="879" xr:uid="{00000000-0005-0000-0000-00009E030000}"/>
    <cellStyle name="t_RA Bill No 3 L S_1_RA No 3 D.S. More 334" xfId="880" xr:uid="{00000000-0005-0000-0000-00009F030000}"/>
    <cellStyle name="t_RA Bill No 3 L S_1_RA No 3 D.S. More 334 2" xfId="881" xr:uid="{00000000-0005-0000-0000-0000A0030000}"/>
    <cellStyle name="t_RA Bill No 3 L S_1_RA No 3 D.S. More 334 3" xfId="882" xr:uid="{00000000-0005-0000-0000-0000A1030000}"/>
    <cellStyle name="t_RA Bill No 3 L S_1_RA No 3 D.S. More 334 4" xfId="883" xr:uid="{00000000-0005-0000-0000-0000A2030000}"/>
    <cellStyle name="t_RA Bill No 3 L S_1_RA_13_water_LCL127corrected" xfId="884" xr:uid="{00000000-0005-0000-0000-0000A3030000}"/>
    <cellStyle name="t_RA Bill No 3 L S_1_RA_13_water_LCL127corrected 2" xfId="885" xr:uid="{00000000-0005-0000-0000-0000A4030000}"/>
    <cellStyle name="t_RA Bill No 3 L S_1_RA_13_water_LCL127corrected 3" xfId="886" xr:uid="{00000000-0005-0000-0000-0000A5030000}"/>
    <cellStyle name="t_RA Bill No 3 L S_1_RA_13_water_LCL127corrected 4" xfId="887" xr:uid="{00000000-0005-0000-0000-0000A6030000}"/>
    <cellStyle name="t_RA Bill No 3 L S_1_RA_13_water_LCL127corrected_1" xfId="888" xr:uid="{00000000-0005-0000-0000-0000A7030000}"/>
    <cellStyle name="t_RA Bill No 3 L S_1_RA_13_water_LCL127corrected_1 2" xfId="889" xr:uid="{00000000-0005-0000-0000-0000A8030000}"/>
    <cellStyle name="t_RA Bill No 3 L S_1_RA_13_water_LCL127corrected_1 3" xfId="890" xr:uid="{00000000-0005-0000-0000-0000A9030000}"/>
    <cellStyle name="t_RA Bill No 3 L S_1_RA_13_water_LCL127corrected_1 4" xfId="891" xr:uid="{00000000-0005-0000-0000-0000AA030000}"/>
    <cellStyle name="t_RA Bill No 3 L S_1_RA_13_water_LCL127corrected_1_SEASON END  CORRECTEDLCL-127 (2008-2009)rk" xfId="892" xr:uid="{00000000-0005-0000-0000-0000AB030000}"/>
    <cellStyle name="t_RA Bill No 3 L S_1_RA_13_water_LCL127corrected_1_SEASON END  CORRECTEDLCL-127 (2008-2009)rk 2" xfId="893" xr:uid="{00000000-0005-0000-0000-0000AC030000}"/>
    <cellStyle name="t_RA Bill No 3 L S_1_RA_13_water_LCL127corrected_1_SEASON END  CORRECTEDLCL-127 (2008-2009)rk 3" xfId="894" xr:uid="{00000000-0005-0000-0000-0000AD030000}"/>
    <cellStyle name="t_RA Bill No 3 L S_1_RA_13_water_LCL127corrected_1_SEASON END  CORRECTEDLCL-127 (2008-2009)rk 4" xfId="895" xr:uid="{00000000-0005-0000-0000-0000AE030000}"/>
    <cellStyle name="t_RA Bill No 3 L S_1_RA13 Abstrat" xfId="896" xr:uid="{00000000-0005-0000-0000-0000AF030000}"/>
    <cellStyle name="t_RA Bill No 3 L S_1_RA13 Abstrat 2" xfId="897" xr:uid="{00000000-0005-0000-0000-0000B0030000}"/>
    <cellStyle name="t_RA Bill No 3 L S_1_RA13 Abstrat 3" xfId="898" xr:uid="{00000000-0005-0000-0000-0000B1030000}"/>
    <cellStyle name="t_RA Bill No 3 L S_1_RA13 Abstrat 4" xfId="899" xr:uid="{00000000-0005-0000-0000-0000B2030000}"/>
    <cellStyle name="t_RA Bill No 3 L S_1_Reconciliation up to 30 th  Jun09 Ms DSMore" xfId="900" xr:uid="{00000000-0005-0000-0000-0000B3030000}"/>
    <cellStyle name="t_RA Bill No 3 L S_1_Reconciliation up to 30 th  Jun09 Ms DSMore 2" xfId="901" xr:uid="{00000000-0005-0000-0000-0000B4030000}"/>
    <cellStyle name="t_RA Bill No 3 L S_1_Reconciliation up to 30 th  Jun09 Ms DSMore 3" xfId="902" xr:uid="{00000000-0005-0000-0000-0000B5030000}"/>
    <cellStyle name="t_RA Bill No 3 L S_1_Reconciliation up to 30 th  Jun09 Ms DSMore 4" xfId="903" xr:uid="{00000000-0005-0000-0000-0000B6030000}"/>
    <cellStyle name="t_RA Bill No 3 L S_1_Season End 481 water  DSM" xfId="904" xr:uid="{00000000-0005-0000-0000-0000B7030000}"/>
    <cellStyle name="t_RA Bill No 3 L S_1_Season End 481 water  DSM 2" xfId="905" xr:uid="{00000000-0005-0000-0000-0000B8030000}"/>
    <cellStyle name="t_RA Bill No 3 L S_1_Season End 481 water  DSM 3" xfId="906" xr:uid="{00000000-0005-0000-0000-0000B9030000}"/>
    <cellStyle name="t_RA Bill No 3 L S_1_Season End 481 water  DSM 4" xfId="907" xr:uid="{00000000-0005-0000-0000-0000BA030000}"/>
    <cellStyle name="t_RA Bill No 3 L S_1_Season End Abstracts 0809 water sewer" xfId="908" xr:uid="{00000000-0005-0000-0000-0000BB030000}"/>
    <cellStyle name="t_RA Bill No 3 L S_1_Season End Abstracts 0809 water sewer 2" xfId="909" xr:uid="{00000000-0005-0000-0000-0000BC030000}"/>
    <cellStyle name="t_RA Bill No 3 L S_1_Season End Abstracts 0809 water sewer 3" xfId="910" xr:uid="{00000000-0005-0000-0000-0000BD030000}"/>
    <cellStyle name="t_RA Bill No 3 L S_1_Season End Abstracts 0809 water sewer 4" xfId="911" xr:uid="{00000000-0005-0000-0000-0000BE030000}"/>
    <cellStyle name="t_RA Bill No 3 L S_1_Season End RA3 335" xfId="912" xr:uid="{00000000-0005-0000-0000-0000BF030000}"/>
    <cellStyle name="t_RA Bill No 3 L S_1_Season End RA3 335 2" xfId="913" xr:uid="{00000000-0005-0000-0000-0000C0030000}"/>
    <cellStyle name="t_RA Bill No 3 L S_1_Season End RA3 335 3" xfId="914" xr:uid="{00000000-0005-0000-0000-0000C1030000}"/>
    <cellStyle name="t_RA Bill No 3 L S_1_Season End RA3 335 4" xfId="915" xr:uid="{00000000-0005-0000-0000-0000C2030000}"/>
    <cellStyle name="t_RA Bill No 3 L S_RA_13_water_LCL127(2)" xfId="916" xr:uid="{00000000-0005-0000-0000-0000C3030000}"/>
    <cellStyle name="t_RA Bill No 3 L S_RA_13_water_LCL127(2) 2" xfId="917" xr:uid="{00000000-0005-0000-0000-0000C4030000}"/>
    <cellStyle name="t_RA Bill No 3 L S_RA_13_water_LCL127(2) 3" xfId="918" xr:uid="{00000000-0005-0000-0000-0000C5030000}"/>
    <cellStyle name="t_RA Bill No 3 L S_RA_13_water_LCL127(2) 4" xfId="919" xr:uid="{00000000-0005-0000-0000-0000C6030000}"/>
    <cellStyle name="t_RA Bill No 3 L S_RA_13_water_LCL127corrected" xfId="920" xr:uid="{00000000-0005-0000-0000-0000C7030000}"/>
    <cellStyle name="t_RA Bill No 3 L S_RA_13_water_LCL127corrected 2" xfId="921" xr:uid="{00000000-0005-0000-0000-0000C8030000}"/>
    <cellStyle name="t_RA Bill No 3 L S_RA_13_water_LCL127corrected 3" xfId="922" xr:uid="{00000000-0005-0000-0000-0000C9030000}"/>
    <cellStyle name="t_RA Bill No 3 L S_RA_13_water_LCL127corrected 4" xfId="923" xr:uid="{00000000-0005-0000-0000-0000CA030000}"/>
    <cellStyle name="t_RA Bill No 3 L S_Reconciliation up to 30 th  Jun09 Ms DSMore" xfId="924" xr:uid="{00000000-0005-0000-0000-0000CB030000}"/>
    <cellStyle name="t_RA Bill No 3 L S_Reconciliation up to 30 th  Jun09 Ms DSMore 2" xfId="925" xr:uid="{00000000-0005-0000-0000-0000CC030000}"/>
    <cellStyle name="t_RA Bill No 3 L S_Reconciliation up to 30 th  Jun09 Ms DSMore 3" xfId="926" xr:uid="{00000000-0005-0000-0000-0000CD030000}"/>
    <cellStyle name="t_RA Bill No 3 L S_Reconciliation up to 30 th  Jun09 Ms DSMore 4" xfId="927" xr:uid="{00000000-0005-0000-0000-0000CE030000}"/>
    <cellStyle name="t_RA Bill No 3 L S_Season End Abstracts 0809 water sewer" xfId="928" xr:uid="{00000000-0005-0000-0000-0000CF030000}"/>
    <cellStyle name="t_RA Bill No 3 L S_Season End Abstracts 0809 water sewer 2" xfId="929" xr:uid="{00000000-0005-0000-0000-0000D0030000}"/>
    <cellStyle name="t_RA Bill No 3 L S_Season End Abstracts 0809 water sewer 3" xfId="930" xr:uid="{00000000-0005-0000-0000-0000D1030000}"/>
    <cellStyle name="t_RA Bill No 3 L S_Season End Abstracts 0809 water sewer 4" xfId="931" xr:uid="{00000000-0005-0000-0000-0000D2030000}"/>
    <cellStyle name="t_RA No 3 D.S. More 334" xfId="932" xr:uid="{00000000-0005-0000-0000-0000D3030000}"/>
    <cellStyle name="t_RA No 3 D.S. More 334 2" xfId="933" xr:uid="{00000000-0005-0000-0000-0000D4030000}"/>
    <cellStyle name="t_RA No 3 D.S. More 334 3" xfId="934" xr:uid="{00000000-0005-0000-0000-0000D5030000}"/>
    <cellStyle name="t_RA No 3 D.S. More 334 4" xfId="935" xr:uid="{00000000-0005-0000-0000-0000D6030000}"/>
    <cellStyle name="t_RA_13_water_LCL127(2)" xfId="936" xr:uid="{00000000-0005-0000-0000-0000D7030000}"/>
    <cellStyle name="t_RA_13_water_LCL127(2) 2" xfId="937" xr:uid="{00000000-0005-0000-0000-0000D8030000}"/>
    <cellStyle name="t_RA_13_water_LCL127(2) 3" xfId="938" xr:uid="{00000000-0005-0000-0000-0000D9030000}"/>
    <cellStyle name="t_RA_13_water_LCL127(2) 4" xfId="939" xr:uid="{00000000-0005-0000-0000-0000DA030000}"/>
    <cellStyle name="t_RA_13_water_LCL127corrected" xfId="940" xr:uid="{00000000-0005-0000-0000-0000DB030000}"/>
    <cellStyle name="t_RA_13_water_LCL127corrected 2" xfId="941" xr:uid="{00000000-0005-0000-0000-0000DC030000}"/>
    <cellStyle name="t_RA_13_water_LCL127corrected 3" xfId="942" xr:uid="{00000000-0005-0000-0000-0000DD030000}"/>
    <cellStyle name="t_RA_13_water_LCL127corrected 4" xfId="943" xr:uid="{00000000-0005-0000-0000-0000DE030000}"/>
    <cellStyle name="t_RA_13_water_LCL127corrected_Reconciliation up to 30 th  Jun09 Ms DSMore" xfId="944" xr:uid="{00000000-0005-0000-0000-0000DF030000}"/>
    <cellStyle name="t_RA_13_water_LCL127corrected_Reconciliation up to 30 th  Jun09 Ms DSMore 2" xfId="945" xr:uid="{00000000-0005-0000-0000-0000E0030000}"/>
    <cellStyle name="t_RA_13_water_LCL127corrected_Reconciliation up to 30 th  Jun09 Ms DSMore 3" xfId="946" xr:uid="{00000000-0005-0000-0000-0000E1030000}"/>
    <cellStyle name="t_RA_13_water_LCL127corrected_Reconciliation up to 30 th  Jun09 Ms DSMore 4" xfId="947" xr:uid="{00000000-0005-0000-0000-0000E2030000}"/>
    <cellStyle name="t_RA_13_water_LCL127corrected_Season End Abstracts 0809 water sewer" xfId="948" xr:uid="{00000000-0005-0000-0000-0000E3030000}"/>
    <cellStyle name="t_RA_13_water_LCL127corrected_Season End Abstracts 0809 water sewer 2" xfId="949" xr:uid="{00000000-0005-0000-0000-0000E4030000}"/>
    <cellStyle name="t_RA_13_water_LCL127corrected_Season End Abstracts 0809 water sewer 3" xfId="950" xr:uid="{00000000-0005-0000-0000-0000E5030000}"/>
    <cellStyle name="t_RA_13_water_LCL127corrected_Season End Abstracts 0809 water sewer 4" xfId="951" xr:uid="{00000000-0005-0000-0000-0000E6030000}"/>
    <cellStyle name="t_RA_No 1_Water_SATHE" xfId="952" xr:uid="{00000000-0005-0000-0000-0000E7030000}"/>
    <cellStyle name="t_RA_No 1_Water_SATHE 2" xfId="953" xr:uid="{00000000-0005-0000-0000-0000E8030000}"/>
    <cellStyle name="t_RA_No 1_Water_SATHE 3" xfId="954" xr:uid="{00000000-0005-0000-0000-0000E9030000}"/>
    <cellStyle name="t_RA_No 1_Water_SATHE 4" xfId="955" xr:uid="{00000000-0005-0000-0000-0000EA030000}"/>
    <cellStyle name="t_RA1_season0809" xfId="956" xr:uid="{00000000-0005-0000-0000-0000EB030000}"/>
    <cellStyle name="t_RA1_season0809 2" xfId="957" xr:uid="{00000000-0005-0000-0000-0000EC030000}"/>
    <cellStyle name="t_RA1_season0809 3" xfId="958" xr:uid="{00000000-0005-0000-0000-0000ED030000}"/>
    <cellStyle name="t_RA1_season0809 4" xfId="959" xr:uid="{00000000-0005-0000-0000-0000EE030000}"/>
    <cellStyle name="t_SEASON END  CORRECTEDLCL-127 (2008-2009)rk" xfId="960" xr:uid="{00000000-0005-0000-0000-0000EF030000}"/>
    <cellStyle name="t_SEASON END  CORRECTEDLCL-127 (2008-2009)rk 2" xfId="961" xr:uid="{00000000-0005-0000-0000-0000F0030000}"/>
    <cellStyle name="t_SEASON END  CORRECTEDLCL-127 (2008-2009)rk 3" xfId="962" xr:uid="{00000000-0005-0000-0000-0000F1030000}"/>
    <cellStyle name="t_SEASON END  CORRECTEDLCL-127 (2008-2009)rk 4" xfId="963" xr:uid="{00000000-0005-0000-0000-0000F2030000}"/>
    <cellStyle name="t_season end  Reconciliation up to 30 th  Jun09 Ms Arihant" xfId="964" xr:uid="{00000000-0005-0000-0000-0000F3030000}"/>
    <cellStyle name="t_season end  Reconciliation up to 30 th  Jun09 Ms Arihant 2" xfId="965" xr:uid="{00000000-0005-0000-0000-0000F4030000}"/>
    <cellStyle name="t_season end  Reconciliation up to 30 th  Jun09 Ms Arihant 3" xfId="966" xr:uid="{00000000-0005-0000-0000-0000F5030000}"/>
    <cellStyle name="t_season end  Reconciliation up to 30 th  Jun09 Ms Arihant 4" xfId="967" xr:uid="{00000000-0005-0000-0000-0000F6030000}"/>
    <cellStyle name="t_Season End 319 DSM inside STP" xfId="968" xr:uid="{00000000-0005-0000-0000-0000F7030000}"/>
    <cellStyle name="t_Season End 319 DSM inside STP 2" xfId="969" xr:uid="{00000000-0005-0000-0000-0000F8030000}"/>
    <cellStyle name="t_Season End 319 DSM inside STP 3" xfId="970" xr:uid="{00000000-0005-0000-0000-0000F9030000}"/>
    <cellStyle name="t_Season End 319 DSM inside STP 4" xfId="971" xr:uid="{00000000-0005-0000-0000-0000FA030000}"/>
    <cellStyle name="t_Season End 481 water  DSM" xfId="972" xr:uid="{00000000-0005-0000-0000-0000FB030000}"/>
    <cellStyle name="t_Season End 481 water  DSM 2" xfId="973" xr:uid="{00000000-0005-0000-0000-0000FC030000}"/>
    <cellStyle name="t_Season End 481 water  DSM 3" xfId="974" xr:uid="{00000000-0005-0000-0000-0000FD030000}"/>
    <cellStyle name="t_Season End 481 water  DSM 4" xfId="975" xr:uid="{00000000-0005-0000-0000-0000FE030000}"/>
    <cellStyle name="t_Season End Abstracts 0809 water sewer" xfId="976" xr:uid="{00000000-0005-0000-0000-0000FF030000}"/>
    <cellStyle name="t_Season End Abstracts 0809 water sewer 2" xfId="977" xr:uid="{00000000-0005-0000-0000-000000040000}"/>
    <cellStyle name="t_Season End Abstracts 0809 water sewer 3" xfId="978" xr:uid="{00000000-0005-0000-0000-000001040000}"/>
    <cellStyle name="t_Season End Abstracts 0809 water sewer 4" xfId="979" xr:uid="{00000000-0005-0000-0000-000002040000}"/>
    <cellStyle name="t_Season end QSS Abstract 127 RA9" xfId="980" xr:uid="{00000000-0005-0000-0000-000003040000}"/>
    <cellStyle name="t_Season end QSS Abstract 127 RA9 2" xfId="981" xr:uid="{00000000-0005-0000-0000-000004040000}"/>
    <cellStyle name="t_Season end QSS Abstract 127 RA9 3" xfId="982" xr:uid="{00000000-0005-0000-0000-000005040000}"/>
    <cellStyle name="t_Season end QSS Abstract 127 RA9 4" xfId="983" xr:uid="{00000000-0005-0000-0000-000006040000}"/>
    <cellStyle name="t_Season end QSS Abstract 127 RA9_Book1" xfId="984" xr:uid="{00000000-0005-0000-0000-000007040000}"/>
    <cellStyle name="t_Season end QSS Abstract 127 RA9_Book1 2" xfId="985" xr:uid="{00000000-0005-0000-0000-000008040000}"/>
    <cellStyle name="t_Season end QSS Abstract 127 RA9_Book1 3" xfId="986" xr:uid="{00000000-0005-0000-0000-000009040000}"/>
    <cellStyle name="t_Season end QSS Abstract 127 RA9_Book1 4" xfId="987" xr:uid="{00000000-0005-0000-0000-00000A040000}"/>
    <cellStyle name="t_Season end QSS Abstract 127 RA9_Book1_RA_13_water_LCL127corrected" xfId="988" xr:uid="{00000000-0005-0000-0000-00000B040000}"/>
    <cellStyle name="t_Season end QSS Abstract 127 RA9_Book1_RA_13_water_LCL127corrected 2" xfId="989" xr:uid="{00000000-0005-0000-0000-00000C040000}"/>
    <cellStyle name="t_Season end QSS Abstract 127 RA9_Book1_RA_13_water_LCL127corrected 3" xfId="990" xr:uid="{00000000-0005-0000-0000-00000D040000}"/>
    <cellStyle name="t_Season end QSS Abstract 127 RA9_Book1_RA_13_water_LCL127corrected 4" xfId="991" xr:uid="{00000000-0005-0000-0000-00000E040000}"/>
    <cellStyle name="t_Season end QSS Abstract 127 RA9_Book1_Reconciliation up to 30 th  Jun09 Ms DSMore" xfId="992" xr:uid="{00000000-0005-0000-0000-00000F040000}"/>
    <cellStyle name="t_Season end QSS Abstract 127 RA9_Book1_Reconciliation up to 30 th  Jun09 Ms DSMore 2" xfId="993" xr:uid="{00000000-0005-0000-0000-000010040000}"/>
    <cellStyle name="t_Season end QSS Abstract 127 RA9_Book1_Reconciliation up to 30 th  Jun09 Ms DSMore 3" xfId="994" xr:uid="{00000000-0005-0000-0000-000011040000}"/>
    <cellStyle name="t_Season end QSS Abstract 127 RA9_Book1_Reconciliation up to 30 th  Jun09 Ms DSMore 4" xfId="995" xr:uid="{00000000-0005-0000-0000-000012040000}"/>
    <cellStyle name="t_Season end QSS Abstract 127 RA9_Book1_Season End Abstracts 0809 water sewer" xfId="996" xr:uid="{00000000-0005-0000-0000-000013040000}"/>
    <cellStyle name="t_Season end QSS Abstract 127 RA9_Book1_Season End Abstracts 0809 water sewer 2" xfId="997" xr:uid="{00000000-0005-0000-0000-000014040000}"/>
    <cellStyle name="t_Season end QSS Abstract 127 RA9_Book1_Season End Abstracts 0809 water sewer 3" xfId="998" xr:uid="{00000000-0005-0000-0000-000015040000}"/>
    <cellStyle name="t_Season end QSS Abstract 127 RA9_Book1_Season End Abstracts 0809 water sewer 4" xfId="999" xr:uid="{00000000-0005-0000-0000-000016040000}"/>
    <cellStyle name="t_Season end QSS Abstract 127 RA9_RA Bill No 3 L S" xfId="1000" xr:uid="{00000000-0005-0000-0000-000017040000}"/>
    <cellStyle name="t_Season end QSS Abstract 127 RA9_RA Bill No 3 L S 2" xfId="1001" xr:uid="{00000000-0005-0000-0000-000018040000}"/>
    <cellStyle name="t_Season end QSS Abstract 127 RA9_RA Bill No 3 L S 3" xfId="1002" xr:uid="{00000000-0005-0000-0000-000019040000}"/>
    <cellStyle name="t_Season end QSS Abstract 127 RA9_RA Bill No 3 L S 4" xfId="1003" xr:uid="{00000000-0005-0000-0000-00001A040000}"/>
    <cellStyle name="t_Season end QSS Abstract 127 RA9_RA Bill No 3 L S_1" xfId="1004" xr:uid="{00000000-0005-0000-0000-00001B040000}"/>
    <cellStyle name="t_Season end QSS Abstract 127 RA9_RA Bill No 3 L S_1 2" xfId="1005" xr:uid="{00000000-0005-0000-0000-00001C040000}"/>
    <cellStyle name="t_Season end QSS Abstract 127 RA9_RA Bill No 3 L S_1 3" xfId="1006" xr:uid="{00000000-0005-0000-0000-00001D040000}"/>
    <cellStyle name="t_Season end QSS Abstract 127 RA9_RA Bill No 3 L S_1 4" xfId="1007" xr:uid="{00000000-0005-0000-0000-00001E040000}"/>
    <cellStyle name="t_Season end QSS Abstract 127 RA9_RA Bill No 3 L S_1_RA No 3 D.S. More 334" xfId="1008" xr:uid="{00000000-0005-0000-0000-00001F040000}"/>
    <cellStyle name="t_Season end QSS Abstract 127 RA9_RA Bill No 3 L S_1_RA No 3 D.S. More 334 2" xfId="1009" xr:uid="{00000000-0005-0000-0000-000020040000}"/>
    <cellStyle name="t_Season end QSS Abstract 127 RA9_RA Bill No 3 L S_1_RA No 3 D.S. More 334 3" xfId="1010" xr:uid="{00000000-0005-0000-0000-000021040000}"/>
    <cellStyle name="t_Season end QSS Abstract 127 RA9_RA Bill No 3 L S_1_RA No 3 D.S. More 334 4" xfId="1011" xr:uid="{00000000-0005-0000-0000-000022040000}"/>
    <cellStyle name="t_Season end QSS Abstract 127 RA9_RA Bill No 3 L S_1_RA_13_water_LCL127corrected" xfId="1012" xr:uid="{00000000-0005-0000-0000-000023040000}"/>
    <cellStyle name="t_Season end QSS Abstract 127 RA9_RA Bill No 3 L S_1_RA_13_water_LCL127corrected 2" xfId="1013" xr:uid="{00000000-0005-0000-0000-000024040000}"/>
    <cellStyle name="t_Season end QSS Abstract 127 RA9_RA Bill No 3 L S_1_RA_13_water_LCL127corrected 3" xfId="1014" xr:uid="{00000000-0005-0000-0000-000025040000}"/>
    <cellStyle name="t_Season end QSS Abstract 127 RA9_RA Bill No 3 L S_1_RA_13_water_LCL127corrected 4" xfId="1015" xr:uid="{00000000-0005-0000-0000-000026040000}"/>
    <cellStyle name="t_Season end QSS Abstract 127 RA9_RA Bill No 3 L S_1_RA_13_water_LCL127corrected_1" xfId="1016" xr:uid="{00000000-0005-0000-0000-000027040000}"/>
    <cellStyle name="t_Season end QSS Abstract 127 RA9_RA Bill No 3 L S_1_RA_13_water_LCL127corrected_1 2" xfId="1017" xr:uid="{00000000-0005-0000-0000-000028040000}"/>
    <cellStyle name="t_Season end QSS Abstract 127 RA9_RA Bill No 3 L S_1_RA_13_water_LCL127corrected_1 3" xfId="1018" xr:uid="{00000000-0005-0000-0000-000029040000}"/>
    <cellStyle name="t_Season end QSS Abstract 127 RA9_RA Bill No 3 L S_1_RA_13_water_LCL127corrected_1 4" xfId="1019" xr:uid="{00000000-0005-0000-0000-00002A040000}"/>
    <cellStyle name="t_Season end QSS Abstract 127 RA9_RA Bill No 3 L S_1_RA_13_water_LCL127corrected_1_SEASON END  CORRECTEDLCL-127 (2008-2009)rk" xfId="1020" xr:uid="{00000000-0005-0000-0000-00002B040000}"/>
    <cellStyle name="t_Season end QSS Abstract 127 RA9_RA Bill No 3 L S_1_RA_13_water_LCL127corrected_1_SEASON END  CORRECTEDLCL-127 (2008-2009)rk 2" xfId="1021" xr:uid="{00000000-0005-0000-0000-00002C040000}"/>
    <cellStyle name="t_Season end QSS Abstract 127 RA9_RA Bill No 3 L S_1_RA_13_water_LCL127corrected_1_SEASON END  CORRECTEDLCL-127 (2008-2009)rk 3" xfId="1022" xr:uid="{00000000-0005-0000-0000-00002D040000}"/>
    <cellStyle name="t_Season end QSS Abstract 127 RA9_RA Bill No 3 L S_1_RA_13_water_LCL127corrected_1_SEASON END  CORRECTEDLCL-127 (2008-2009)rk 4" xfId="1023" xr:uid="{00000000-0005-0000-0000-00002E040000}"/>
    <cellStyle name="t_Season end QSS Abstract 127 RA9_RA Bill No 3 L S_1_RA13 Abstrat" xfId="1024" xr:uid="{00000000-0005-0000-0000-00002F040000}"/>
    <cellStyle name="t_Season end QSS Abstract 127 RA9_RA Bill No 3 L S_1_RA13 Abstrat 2" xfId="1025" xr:uid="{00000000-0005-0000-0000-000030040000}"/>
    <cellStyle name="t_Season end QSS Abstract 127 RA9_RA Bill No 3 L S_1_RA13 Abstrat 3" xfId="1026" xr:uid="{00000000-0005-0000-0000-000031040000}"/>
    <cellStyle name="t_Season end QSS Abstract 127 RA9_RA Bill No 3 L S_1_RA13 Abstrat 4" xfId="1027" xr:uid="{00000000-0005-0000-0000-000032040000}"/>
    <cellStyle name="t_Season end QSS Abstract 127 RA9_RA Bill No 3 L S_1_Reconciliation up to 30 th  Jun09 Ms DSMore" xfId="1028" xr:uid="{00000000-0005-0000-0000-000033040000}"/>
    <cellStyle name="t_Season end QSS Abstract 127 RA9_RA Bill No 3 L S_1_Reconciliation up to 30 th  Jun09 Ms DSMore 2" xfId="1029" xr:uid="{00000000-0005-0000-0000-000034040000}"/>
    <cellStyle name="t_Season end QSS Abstract 127 RA9_RA Bill No 3 L S_1_Reconciliation up to 30 th  Jun09 Ms DSMore 3" xfId="1030" xr:uid="{00000000-0005-0000-0000-000035040000}"/>
    <cellStyle name="t_Season end QSS Abstract 127 RA9_RA Bill No 3 L S_1_Reconciliation up to 30 th  Jun09 Ms DSMore 4" xfId="1031" xr:uid="{00000000-0005-0000-0000-000036040000}"/>
    <cellStyle name="t_Season end QSS Abstract 127 RA9_RA Bill No 3 L S_1_Season End 481 water  DSM" xfId="1032" xr:uid="{00000000-0005-0000-0000-000037040000}"/>
    <cellStyle name="t_Season end QSS Abstract 127 RA9_RA Bill No 3 L S_1_Season End 481 water  DSM 2" xfId="1033" xr:uid="{00000000-0005-0000-0000-000038040000}"/>
    <cellStyle name="t_Season end QSS Abstract 127 RA9_RA Bill No 3 L S_1_Season End 481 water  DSM 3" xfId="1034" xr:uid="{00000000-0005-0000-0000-000039040000}"/>
    <cellStyle name="t_Season end QSS Abstract 127 RA9_RA Bill No 3 L S_1_Season End 481 water  DSM 4" xfId="1035" xr:uid="{00000000-0005-0000-0000-00003A040000}"/>
    <cellStyle name="t_Season end QSS Abstract 127 RA9_RA Bill No 3 L S_1_Season End Abstracts 0809 water sewer" xfId="1036" xr:uid="{00000000-0005-0000-0000-00003B040000}"/>
    <cellStyle name="t_Season end QSS Abstract 127 RA9_RA Bill No 3 L S_1_Season End Abstracts 0809 water sewer 2" xfId="1037" xr:uid="{00000000-0005-0000-0000-00003C040000}"/>
    <cellStyle name="t_Season end QSS Abstract 127 RA9_RA Bill No 3 L S_1_Season End Abstracts 0809 water sewer 3" xfId="1038" xr:uid="{00000000-0005-0000-0000-00003D040000}"/>
    <cellStyle name="t_Season end QSS Abstract 127 RA9_RA Bill No 3 L S_1_Season End Abstracts 0809 water sewer 4" xfId="1039" xr:uid="{00000000-0005-0000-0000-00003E040000}"/>
    <cellStyle name="t_Season end QSS Abstract 127 RA9_RA Bill No 3 L S_1_Season End RA3 335" xfId="1040" xr:uid="{00000000-0005-0000-0000-00003F040000}"/>
    <cellStyle name="t_Season end QSS Abstract 127 RA9_RA Bill No 3 L S_1_Season End RA3 335 2" xfId="1041" xr:uid="{00000000-0005-0000-0000-000040040000}"/>
    <cellStyle name="t_Season end QSS Abstract 127 RA9_RA Bill No 3 L S_1_Season End RA3 335 3" xfId="1042" xr:uid="{00000000-0005-0000-0000-000041040000}"/>
    <cellStyle name="t_Season end QSS Abstract 127 RA9_RA Bill No 3 L S_1_Season End RA3 335 4" xfId="1043" xr:uid="{00000000-0005-0000-0000-000042040000}"/>
    <cellStyle name="t_Season end QSS Abstract 127 RA9_RA Bill No 3 L S_RA_13_water_LCL127(2)" xfId="1044" xr:uid="{00000000-0005-0000-0000-000043040000}"/>
    <cellStyle name="t_Season end QSS Abstract 127 RA9_RA Bill No 3 L S_RA_13_water_LCL127(2) 2" xfId="1045" xr:uid="{00000000-0005-0000-0000-000044040000}"/>
    <cellStyle name="t_Season end QSS Abstract 127 RA9_RA Bill No 3 L S_RA_13_water_LCL127(2) 3" xfId="1046" xr:uid="{00000000-0005-0000-0000-000045040000}"/>
    <cellStyle name="t_Season end QSS Abstract 127 RA9_RA Bill No 3 L S_RA_13_water_LCL127(2) 4" xfId="1047" xr:uid="{00000000-0005-0000-0000-000046040000}"/>
    <cellStyle name="t_Season end QSS Abstract 127 RA9_RA Bill No 3 L S_RA_13_water_LCL127corrected" xfId="1048" xr:uid="{00000000-0005-0000-0000-000047040000}"/>
    <cellStyle name="t_Season end QSS Abstract 127 RA9_RA Bill No 3 L S_RA_13_water_LCL127corrected 2" xfId="1049" xr:uid="{00000000-0005-0000-0000-000048040000}"/>
    <cellStyle name="t_Season end QSS Abstract 127 RA9_RA Bill No 3 L S_RA_13_water_LCL127corrected 3" xfId="1050" xr:uid="{00000000-0005-0000-0000-000049040000}"/>
    <cellStyle name="t_Season end QSS Abstract 127 RA9_RA Bill No 3 L S_RA_13_water_LCL127corrected 4" xfId="1051" xr:uid="{00000000-0005-0000-0000-00004A040000}"/>
    <cellStyle name="t_Season end QSS Abstract 127 RA9_RA Bill No 3 L S_Reconciliation up to 30 th  Jun09 Ms DSMore" xfId="1052" xr:uid="{00000000-0005-0000-0000-00004B040000}"/>
    <cellStyle name="t_Season end QSS Abstract 127 RA9_RA Bill No 3 L S_Reconciliation up to 30 th  Jun09 Ms DSMore 2" xfId="1053" xr:uid="{00000000-0005-0000-0000-00004C040000}"/>
    <cellStyle name="t_Season end QSS Abstract 127 RA9_RA Bill No 3 L S_Reconciliation up to 30 th  Jun09 Ms DSMore 3" xfId="1054" xr:uid="{00000000-0005-0000-0000-00004D040000}"/>
    <cellStyle name="t_Season end QSS Abstract 127 RA9_RA Bill No 3 L S_Reconciliation up to 30 th  Jun09 Ms DSMore 4" xfId="1055" xr:uid="{00000000-0005-0000-0000-00004E040000}"/>
    <cellStyle name="t_Season end QSS Abstract 127 RA9_RA Bill No 3 L S_Season End Abstracts 0809 water sewer" xfId="1056" xr:uid="{00000000-0005-0000-0000-00004F040000}"/>
    <cellStyle name="t_Season end QSS Abstract 127 RA9_RA Bill No 3 L S_Season End Abstracts 0809 water sewer 2" xfId="1057" xr:uid="{00000000-0005-0000-0000-000050040000}"/>
    <cellStyle name="t_Season end QSS Abstract 127 RA9_RA Bill No 3 L S_Season End Abstracts 0809 water sewer 3" xfId="1058" xr:uid="{00000000-0005-0000-0000-000051040000}"/>
    <cellStyle name="t_Season end QSS Abstract 127 RA9_RA Bill No 3 L S_Season End Abstracts 0809 water sewer 4" xfId="1059" xr:uid="{00000000-0005-0000-0000-000052040000}"/>
    <cellStyle name="t_Season end QSS Abstract 127 RA9_RA_13_water_LCL127(2)" xfId="1060" xr:uid="{00000000-0005-0000-0000-000053040000}"/>
    <cellStyle name="t_Season end QSS Abstract 127 RA9_RA_13_water_LCL127(2) 2" xfId="1061" xr:uid="{00000000-0005-0000-0000-000054040000}"/>
    <cellStyle name="t_Season end QSS Abstract 127 RA9_RA_13_water_LCL127(2) 3" xfId="1062" xr:uid="{00000000-0005-0000-0000-000055040000}"/>
    <cellStyle name="t_Season end QSS Abstract 127 RA9_RA_13_water_LCL127(2) 4" xfId="1063" xr:uid="{00000000-0005-0000-0000-000056040000}"/>
    <cellStyle name="t_Season end QSS Abstract 127 RA9_RA_13_water_LCL127corrected" xfId="1064" xr:uid="{00000000-0005-0000-0000-000057040000}"/>
    <cellStyle name="t_Season end QSS Abstract 127 RA9_RA_13_water_LCL127corrected 2" xfId="1065" xr:uid="{00000000-0005-0000-0000-000058040000}"/>
    <cellStyle name="t_Season end QSS Abstract 127 RA9_RA_13_water_LCL127corrected 3" xfId="1066" xr:uid="{00000000-0005-0000-0000-000059040000}"/>
    <cellStyle name="t_Season end QSS Abstract 127 RA9_RA_13_water_LCL127corrected 4" xfId="1067" xr:uid="{00000000-0005-0000-0000-00005A040000}"/>
    <cellStyle name="t_Season end QSS Abstract 127 RA9_Reconciliation up to 30 th  Jun09 Ms DSMore" xfId="1068" xr:uid="{00000000-0005-0000-0000-00005B040000}"/>
    <cellStyle name="t_Season end QSS Abstract 127 RA9_Reconciliation up to 30 th  Jun09 Ms DSMore 2" xfId="1069" xr:uid="{00000000-0005-0000-0000-00005C040000}"/>
    <cellStyle name="t_Season end QSS Abstract 127 RA9_Reconciliation up to 30 th  Jun09 Ms DSMore 3" xfId="1070" xr:uid="{00000000-0005-0000-0000-00005D040000}"/>
    <cellStyle name="t_Season end QSS Abstract 127 RA9_Reconciliation up to 30 th  Jun09 Ms DSMore 4" xfId="1071" xr:uid="{00000000-0005-0000-0000-00005E040000}"/>
    <cellStyle name="t_Season end QSS Abstract 127 RA9_Season End Abstracts 0809 water sewer" xfId="1072" xr:uid="{00000000-0005-0000-0000-00005F040000}"/>
    <cellStyle name="t_Season end QSS Abstract 127 RA9_Season End Abstracts 0809 water sewer 2" xfId="1073" xr:uid="{00000000-0005-0000-0000-000060040000}"/>
    <cellStyle name="t_Season end QSS Abstract 127 RA9_Season End Abstracts 0809 water sewer 3" xfId="1074" xr:uid="{00000000-0005-0000-0000-000061040000}"/>
    <cellStyle name="t_Season end QSS Abstract 127 RA9_Season End Abstracts 0809 water sewer 4" xfId="1075" xr:uid="{00000000-0005-0000-0000-000062040000}"/>
    <cellStyle name="t_Season End RA3 335" xfId="1076" xr:uid="{00000000-0005-0000-0000-000063040000}"/>
    <cellStyle name="t_Season End RA3 335 2" xfId="1077" xr:uid="{00000000-0005-0000-0000-000064040000}"/>
    <cellStyle name="t_Season End RA3 335 3" xfId="1078" xr:uid="{00000000-0005-0000-0000-000065040000}"/>
    <cellStyle name="t_Season End RA3 335 4" xfId="1079" xr:uid="{00000000-0005-0000-0000-000066040000}"/>
    <cellStyle name="t_WORK_DONE2003" xfId="1080" xr:uid="{00000000-0005-0000-0000-000067040000}"/>
    <cellStyle name="t_WORK_DONE2003 2" xfId="1081" xr:uid="{00000000-0005-0000-0000-000068040000}"/>
    <cellStyle name="t_WORK_DONE2003 3" xfId="1082" xr:uid="{00000000-0005-0000-0000-000069040000}"/>
    <cellStyle name="t_WORK_DONE2003 4" xfId="1083" xr:uid="{00000000-0005-0000-0000-00006A040000}"/>
    <cellStyle name="Task" xfId="1084" xr:uid="{00000000-0005-0000-0000-00006B040000}"/>
    <cellStyle name="Task (w/e)" xfId="1085" xr:uid="{00000000-0005-0000-0000-00006C040000}"/>
    <cellStyle name="Task (w/e) 2" xfId="1086" xr:uid="{00000000-0005-0000-0000-00006D040000}"/>
    <cellStyle name="Task (w/e) 3" xfId="1087" xr:uid="{00000000-0005-0000-0000-00006E040000}"/>
    <cellStyle name="Task (w/e) 4" xfId="1088" xr:uid="{00000000-0005-0000-0000-00006F040000}"/>
    <cellStyle name="Task 2" xfId="1089" xr:uid="{00000000-0005-0000-0000-000070040000}"/>
    <cellStyle name="Task 3" xfId="1090" xr:uid="{00000000-0005-0000-0000-000071040000}"/>
    <cellStyle name="Task 4" xfId="1091" xr:uid="{00000000-0005-0000-0000-000072040000}"/>
    <cellStyle name="Times New Roman" xfId="1092" xr:uid="{00000000-0005-0000-0000-000073040000}"/>
    <cellStyle name="Title 2" xfId="1093" xr:uid="{00000000-0005-0000-0000-000074040000}"/>
    <cellStyle name="Total 2" xfId="1094" xr:uid="{00000000-0005-0000-0000-000075040000}"/>
    <cellStyle name="Total 2 2" xfId="1095" xr:uid="{00000000-0005-0000-0000-000076040000}"/>
    <cellStyle name="Total 2 2 2" xfId="1096" xr:uid="{00000000-0005-0000-0000-000077040000}"/>
    <cellStyle name="Total 2 2 3" xfId="1097" xr:uid="{00000000-0005-0000-0000-000078040000}"/>
    <cellStyle name="Total 2 2 4" xfId="1098" xr:uid="{00000000-0005-0000-0000-000079040000}"/>
    <cellStyle name="Total 2 3" xfId="1099" xr:uid="{00000000-0005-0000-0000-00007A040000}"/>
    <cellStyle name="Total 2 4" xfId="1100" xr:uid="{00000000-0005-0000-0000-00007B040000}"/>
    <cellStyle name="Total 2 5" xfId="1101" xr:uid="{00000000-0005-0000-0000-00007C040000}"/>
    <cellStyle name="unit" xfId="1102" xr:uid="{00000000-0005-0000-0000-00007D040000}"/>
    <cellStyle name="Value paste" xfId="1103" xr:uid="{00000000-0005-0000-0000-00007E040000}"/>
    <cellStyle name="Warning Text 2" xfId="1104" xr:uid="{00000000-0005-0000-0000-00007F040000}"/>
    <cellStyle name="Yellow" xfId="1105" xr:uid="{00000000-0005-0000-0000-000080040000}"/>
    <cellStyle name="표준_INDRCT" xfId="1106" xr:uid="{00000000-0005-0000-0000-000081040000}"/>
  </cellStyles>
  <dxfs count="2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theme="3" tint="0.79995117038483843"/>
        </patternFill>
      </fill>
    </dxf>
    <dxf>
      <font>
        <color rgb="FF9C0006"/>
      </font>
      <fill>
        <patternFill patternType="solid">
          <bgColor theme="9" tint="0.59996337778862885"/>
        </patternFill>
      </fill>
    </dxf>
    <dxf>
      <font>
        <color rgb="FF9C0006"/>
      </font>
      <fill>
        <patternFill patternType="solid">
          <bgColor theme="8" tint="0.59996337778862885"/>
        </patternFill>
      </fill>
    </dxf>
    <dxf>
      <font>
        <color rgb="FF9C0006"/>
      </font>
      <fill>
        <patternFill patternType="solid">
          <bgColor theme="5" tint="0.39991454817346722"/>
        </patternFill>
      </fill>
    </dxf>
    <dxf>
      <font>
        <color rgb="FF9C0006"/>
      </font>
      <fill>
        <patternFill patternType="solid">
          <bgColor rgb="FFCAFCD9"/>
        </patternFill>
      </fill>
    </dxf>
    <dxf>
      <font>
        <color rgb="FF9C0006"/>
      </font>
      <fill>
        <patternFill patternType="solid">
          <bgColor rgb="FF9967DB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theme="3" tint="0.5999633777886288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theme="7" tint="0.59996337778862885"/>
        </patternFill>
      </fill>
    </dxf>
    <dxf>
      <fill>
        <patternFill patternType="solid">
          <bgColor theme="3" tint="0.79995117038483843"/>
        </patternFill>
      </fill>
    </dxf>
    <dxf>
      <fill>
        <patternFill patternType="solid">
          <bgColor theme="8" tint="0.39991454817346722"/>
        </patternFill>
      </fill>
    </dxf>
    <dxf>
      <fill>
        <patternFill patternType="solid">
          <bgColor rgb="FFA1A1FD"/>
        </patternFill>
      </fill>
    </dxf>
    <dxf>
      <fill>
        <patternFill patternType="solid">
          <bgColor rgb="FFFF9933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ownloads\Documents_Comparison_Software(Solapur)\sub-contr\Shivprasad%20Ashok%20Giram%20-%20RA%20Bill%201st%20-%2029.01.2025%20-%20Checked.xlsx" TargetMode="External"/><Relationship Id="rId1" Type="http://schemas.openxmlformats.org/officeDocument/2006/relationships/externalLinkPath" Target="/Users/Admin/Downloads/Documents_Comparison_Software(Solapur)/sub-contr/Shivprasad%20Ashok%20Giram%20-%20RA%20Bill%201st%20-%2029.01.2025%20-%20Check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Tax Invoice"/>
      <sheetName val="Work Done Form"/>
      <sheetName val="Main Abstract"/>
      <sheetName val="Absract"/>
      <sheetName val="Tr.Ex."/>
      <sheetName val="MH Ex."/>
      <sheetName val="MH &amp; DC"/>
      <sheetName val="Laying"/>
      <sheetName val="R&amp;D"/>
      <sheetName val="C.C"/>
      <sheetName val="Utility Repair"/>
      <sheetName val="Dewatering"/>
      <sheetName val="Credit Detail"/>
      <sheetName val="Check List"/>
      <sheetName val="Debit Note"/>
    </sheetNames>
    <sheetDataSet>
      <sheetData sheetId="0"/>
      <sheetData sheetId="1">
        <row r="12">
          <cell r="C12" t="str">
            <v>UNDERGROUND SEWERAGE NETWORK FOR SOLAPUR UNDER MAHARASHTRA SUVARNA JAYANTI NAGAROTHAN MAHABHIYAN (STATE LEVEL)</v>
          </cell>
        </row>
      </sheetData>
      <sheetData sheetId="2"/>
      <sheetData sheetId="3"/>
      <sheetData sheetId="4">
        <row r="9">
          <cell r="D9" t="str">
            <v>1st</v>
          </cell>
        </row>
      </sheetData>
      <sheetData sheetId="5">
        <row r="14">
          <cell r="G14">
            <v>1.2</v>
          </cell>
          <cell r="I14">
            <v>150</v>
          </cell>
        </row>
        <row r="15">
          <cell r="C15">
            <v>24.2</v>
          </cell>
          <cell r="G15">
            <v>1.2</v>
          </cell>
          <cell r="I15">
            <v>150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23"/>
  <sheetViews>
    <sheetView zoomScale="85" zoomScaleNormal="85" workbookViewId="0">
      <selection activeCell="F19" sqref="F19"/>
    </sheetView>
  </sheetViews>
  <sheetFormatPr defaultColWidth="8.88671875" defaultRowHeight="14.4"/>
  <cols>
    <col min="1" max="1" width="16.5546875" style="63" customWidth="1"/>
    <col min="2" max="2" width="11.5546875" style="63" customWidth="1"/>
    <col min="3" max="3" width="10.77734375" style="63" customWidth="1"/>
    <col min="4" max="4" width="14.109375" style="63" customWidth="1"/>
    <col min="5" max="5" width="16.77734375" style="63" customWidth="1"/>
    <col min="6" max="6" width="16.33203125" style="63" customWidth="1"/>
    <col min="7" max="7" width="13.6640625" style="63" customWidth="1"/>
    <col min="8" max="8" width="14.77734375" style="63" customWidth="1"/>
    <col min="9" max="11" width="14.6640625" style="63" customWidth="1"/>
    <col min="12" max="12" width="16.21875" style="63" customWidth="1"/>
    <col min="13" max="14" width="16.44140625" style="63" customWidth="1"/>
    <col min="15" max="16" width="11.5546875" style="63" customWidth="1"/>
    <col min="17" max="17" width="12.77734375" style="63" customWidth="1"/>
    <col min="18" max="25" width="8.88671875" style="63"/>
    <col min="26" max="27" width="13.109375" style="63" customWidth="1"/>
    <col min="28" max="33" width="16.109375" style="63" customWidth="1"/>
    <col min="34" max="37" width="14" style="63" customWidth="1"/>
    <col min="38" max="39" width="13.77734375" style="63" customWidth="1"/>
    <col min="40" max="40" width="13.21875" style="63" customWidth="1"/>
    <col min="41" max="43" width="14.21875" style="63" customWidth="1"/>
    <col min="44" max="47" width="13.33203125" style="63" customWidth="1"/>
    <col min="48" max="48" width="12.33203125" style="63" customWidth="1"/>
    <col min="49" max="49" width="14.21875" style="63" customWidth="1"/>
    <col min="50" max="50" width="12" style="63" customWidth="1"/>
    <col min="51" max="52" width="11.33203125" style="63" customWidth="1"/>
    <col min="53" max="53" width="13.5546875" style="63" customWidth="1"/>
    <col min="54" max="56" width="14.77734375" style="63" customWidth="1"/>
    <col min="57" max="57" width="13.77734375" style="63" customWidth="1"/>
    <col min="58" max="59" width="16.44140625" style="63" customWidth="1"/>
    <col min="60" max="60" width="12.5546875" style="63" customWidth="1"/>
    <col min="61" max="62" width="8.88671875" style="63"/>
    <col min="63" max="63" width="12" style="63" customWidth="1"/>
    <col min="64" max="64" width="12.44140625" style="63" customWidth="1"/>
    <col min="65" max="65" width="10.88671875" style="63" customWidth="1"/>
    <col min="66" max="66" width="11" style="63" customWidth="1"/>
    <col min="67" max="67" width="10.44140625" style="63" customWidth="1"/>
    <col min="68" max="16384" width="8.88671875" style="63"/>
  </cols>
  <sheetData>
    <row r="1" spans="1:74" ht="13.8" customHeight="1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  <c r="AC1" s="180"/>
      <c r="AD1" s="180"/>
      <c r="AE1" s="180"/>
      <c r="AF1" s="180"/>
      <c r="AG1" s="180"/>
      <c r="AH1" s="180"/>
      <c r="AI1" s="180"/>
      <c r="AJ1" s="180"/>
      <c r="AK1" s="180"/>
      <c r="AL1" s="180"/>
      <c r="AM1" s="180"/>
      <c r="AN1" s="180"/>
      <c r="AO1" s="180"/>
      <c r="AP1" s="180"/>
      <c r="AQ1" s="180"/>
      <c r="AR1" s="180"/>
      <c r="AS1" s="180"/>
      <c r="AT1" s="180"/>
      <c r="AU1" s="180"/>
      <c r="AV1" s="180"/>
      <c r="AW1" s="180"/>
      <c r="AX1" s="180"/>
      <c r="AY1" s="180"/>
      <c r="AZ1" s="180"/>
      <c r="BA1" s="180"/>
      <c r="BB1" s="180"/>
      <c r="BC1" s="180"/>
      <c r="BD1" s="180"/>
      <c r="BE1" s="180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</row>
    <row r="2" spans="1:74" ht="15.6">
      <c r="A2"/>
      <c r="B2"/>
      <c r="C2"/>
      <c r="D2"/>
      <c r="E2"/>
      <c r="F2"/>
      <c r="G2"/>
      <c r="H2" s="64"/>
      <c r="I2"/>
      <c r="J2"/>
      <c r="K2"/>
      <c r="L2" s="39"/>
      <c r="M2" s="39"/>
      <c r="N2" s="39"/>
      <c r="O2" s="39"/>
      <c r="P2" s="39"/>
      <c r="Q2"/>
      <c r="R2" s="7"/>
      <c r="S2" s="7"/>
      <c r="T2" s="7"/>
      <c r="U2" s="7"/>
      <c r="V2" s="78"/>
      <c r="W2"/>
      <c r="X2"/>
      <c r="Y2"/>
      <c r="Z2"/>
      <c r="AA2"/>
      <c r="AB2" s="181"/>
      <c r="AC2" s="181"/>
      <c r="AD2" s="181"/>
      <c r="AE2" s="181"/>
      <c r="AF2" s="181"/>
      <c r="AG2" s="181"/>
      <c r="AH2" s="181"/>
      <c r="AI2" s="181"/>
      <c r="AJ2" s="181"/>
      <c r="AK2" s="181"/>
      <c r="AL2" s="181"/>
      <c r="AM2" s="181"/>
      <c r="AN2" s="181"/>
      <c r="AO2" s="181"/>
      <c r="AP2" s="181"/>
      <c r="AQ2" s="181"/>
      <c r="AR2" s="181"/>
      <c r="AS2" s="181"/>
      <c r="AT2" s="181"/>
      <c r="AU2" s="181"/>
      <c r="AV2" s="181"/>
      <c r="AW2" s="181"/>
      <c r="AX2" s="181"/>
      <c r="AY2" s="181"/>
      <c r="AZ2" s="181"/>
      <c r="BA2" s="181"/>
      <c r="BB2" s="181"/>
      <c r="BC2" s="181"/>
      <c r="BD2" s="181"/>
      <c r="BE2" s="181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</row>
    <row r="3" spans="1:74" ht="15.6">
      <c r="A3" s="5" t="s">
        <v>1</v>
      </c>
      <c r="B3" s="5"/>
      <c r="C3" s="65" t="s">
        <v>2</v>
      </c>
      <c r="D3" s="41" t="s">
        <v>3</v>
      </c>
      <c r="E3" s="5"/>
      <c r="F3" s="5"/>
      <c r="G3"/>
      <c r="H3" s="66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79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</row>
    <row r="4" spans="1:74" ht="15.6">
      <c r="A4" s="7" t="s">
        <v>4</v>
      </c>
      <c r="B4" s="7"/>
      <c r="C4" s="65" t="s">
        <v>2</v>
      </c>
      <c r="D4" s="41" t="s">
        <v>5</v>
      </c>
      <c r="E4" s="5"/>
      <c r="F4" s="5"/>
      <c r="G4"/>
      <c r="H4" s="66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79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</row>
    <row r="5" spans="1:74" ht="15.6">
      <c r="A5" s="7" t="s">
        <v>6</v>
      </c>
      <c r="B5" s="7"/>
      <c r="C5" s="65" t="s">
        <v>2</v>
      </c>
      <c r="D5" s="102" t="s">
        <v>143</v>
      </c>
      <c r="E5" s="5"/>
      <c r="F5" s="5"/>
      <c r="G5"/>
      <c r="H5" s="66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79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</row>
    <row r="6" spans="1:74" ht="15.6">
      <c r="A6" s="7" t="s">
        <v>7</v>
      </c>
      <c r="B6" s="7"/>
      <c r="C6" s="65" t="s">
        <v>2</v>
      </c>
      <c r="D6" s="41"/>
      <c r="E6" s="5"/>
      <c r="F6" s="5"/>
      <c r="G6"/>
      <c r="H6" s="66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79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</row>
    <row r="7" spans="1:74" ht="15.6">
      <c r="A7" s="7" t="s">
        <v>8</v>
      </c>
      <c r="B7" s="7"/>
      <c r="C7" s="65" t="s">
        <v>2</v>
      </c>
      <c r="D7" s="41"/>
      <c r="E7" s="5"/>
      <c r="F7" s="5"/>
      <c r="G7"/>
      <c r="H7" s="66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79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</row>
    <row r="8" spans="1:74" ht="15.6">
      <c r="A8" s="8" t="s">
        <v>9</v>
      </c>
      <c r="B8" s="7"/>
      <c r="C8" s="65" t="s">
        <v>2</v>
      </c>
      <c r="D8" s="41" t="s">
        <v>10</v>
      </c>
      <c r="E8" s="5"/>
      <c r="F8" s="5"/>
      <c r="G8"/>
      <c r="H8" s="66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79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</row>
    <row r="9" spans="1:74" ht="15.6">
      <c r="A9" s="182" t="s">
        <v>11</v>
      </c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4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</row>
    <row r="10" spans="1:74" s="45" customFormat="1" ht="13.5" customHeight="1">
      <c r="A10" s="200" t="s">
        <v>12</v>
      </c>
      <c r="B10" s="188" t="s">
        <v>13</v>
      </c>
      <c r="C10" s="194" t="s">
        <v>14</v>
      </c>
      <c r="D10" s="188" t="s">
        <v>15</v>
      </c>
      <c r="E10" s="188" t="s">
        <v>16</v>
      </c>
      <c r="F10" s="188" t="s">
        <v>17</v>
      </c>
      <c r="G10" s="191" t="s">
        <v>18</v>
      </c>
      <c r="H10" s="194" t="s">
        <v>19</v>
      </c>
      <c r="I10" s="188" t="s">
        <v>20</v>
      </c>
      <c r="J10" s="197" t="s">
        <v>21</v>
      </c>
      <c r="K10" s="185" t="s">
        <v>22</v>
      </c>
      <c r="L10" s="186"/>
      <c r="M10" s="187"/>
      <c r="N10" s="75"/>
      <c r="O10" s="188" t="s">
        <v>23</v>
      </c>
      <c r="P10" s="188" t="s">
        <v>24</v>
      </c>
      <c r="Q10" s="215" t="s">
        <v>25</v>
      </c>
      <c r="R10" s="183" t="s">
        <v>26</v>
      </c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4"/>
      <c r="AD10" s="67"/>
      <c r="AE10" s="67"/>
      <c r="AF10" s="67"/>
      <c r="AG10" s="67"/>
      <c r="AH10" s="182" t="s">
        <v>27</v>
      </c>
      <c r="AI10" s="183"/>
      <c r="AJ10" s="183"/>
      <c r="AK10" s="183"/>
      <c r="AL10" s="183"/>
      <c r="AM10" s="183"/>
      <c r="AN10" s="183"/>
      <c r="AO10" s="183"/>
      <c r="AP10" s="183"/>
      <c r="AQ10" s="183"/>
      <c r="AR10" s="184"/>
      <c r="AS10" s="85"/>
      <c r="AT10" s="85"/>
      <c r="AU10" s="85"/>
      <c r="AV10" s="218" t="s">
        <v>28</v>
      </c>
      <c r="AW10" s="88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</row>
    <row r="11" spans="1:74" s="62" customFormat="1" ht="55.2" customHeight="1" thickBot="1">
      <c r="A11" s="201"/>
      <c r="B11" s="189"/>
      <c r="C11" s="195"/>
      <c r="D11" s="189"/>
      <c r="E11" s="189"/>
      <c r="F11" s="189"/>
      <c r="G11" s="192"/>
      <c r="H11" s="195"/>
      <c r="I11" s="189"/>
      <c r="J11" s="198"/>
      <c r="K11" s="203" t="s">
        <v>29</v>
      </c>
      <c r="L11" s="205" t="s">
        <v>30</v>
      </c>
      <c r="M11" s="207" t="s">
        <v>31</v>
      </c>
      <c r="N11" s="213" t="s">
        <v>140</v>
      </c>
      <c r="O11" s="189"/>
      <c r="P11" s="189"/>
      <c r="Q11" s="216"/>
      <c r="R11" s="209" t="s">
        <v>32</v>
      </c>
      <c r="S11" s="210"/>
      <c r="T11" s="210"/>
      <c r="U11" s="80"/>
      <c r="V11" s="211" t="s">
        <v>33</v>
      </c>
      <c r="W11" s="210"/>
      <c r="X11" s="212"/>
      <c r="Y11" s="211" t="s">
        <v>34</v>
      </c>
      <c r="Z11" s="210"/>
      <c r="AA11" s="212"/>
      <c r="AB11" s="211" t="s">
        <v>35</v>
      </c>
      <c r="AC11" s="210"/>
      <c r="AD11" s="210"/>
      <c r="AE11" s="210"/>
      <c r="AF11" s="210"/>
      <c r="AG11" s="80"/>
      <c r="AH11" s="209" t="s">
        <v>32</v>
      </c>
      <c r="AI11" s="210"/>
      <c r="AJ11" s="210"/>
      <c r="AK11" s="80"/>
      <c r="AL11" s="220" t="s">
        <v>33</v>
      </c>
      <c r="AM11" s="220"/>
      <c r="AN11" s="220" t="s">
        <v>34</v>
      </c>
      <c r="AO11" s="220"/>
      <c r="AP11" s="10"/>
      <c r="AQ11" s="211" t="s">
        <v>35</v>
      </c>
      <c r="AR11" s="210"/>
      <c r="AS11" s="210"/>
      <c r="AT11" s="210"/>
      <c r="AU11" s="221"/>
      <c r="AV11" s="219"/>
    </row>
    <row r="12" spans="1:74" s="99" customFormat="1" ht="33.75" customHeight="1" thickBot="1">
      <c r="A12" s="202"/>
      <c r="B12" s="190"/>
      <c r="C12" s="196"/>
      <c r="D12" s="190"/>
      <c r="E12" s="190"/>
      <c r="F12" s="190"/>
      <c r="G12" s="193"/>
      <c r="H12" s="196"/>
      <c r="I12" s="190"/>
      <c r="J12" s="199"/>
      <c r="K12" s="204"/>
      <c r="L12" s="206"/>
      <c r="M12" s="208"/>
      <c r="N12" s="214"/>
      <c r="O12" s="190"/>
      <c r="P12" s="190"/>
      <c r="Q12" s="217"/>
      <c r="R12" s="90" t="s">
        <v>36</v>
      </c>
      <c r="S12" s="91" t="s">
        <v>37</v>
      </c>
      <c r="T12" s="91" t="s">
        <v>141</v>
      </c>
      <c r="U12" s="90"/>
      <c r="V12" s="92" t="s">
        <v>36</v>
      </c>
      <c r="W12" s="92" t="s">
        <v>37</v>
      </c>
      <c r="X12" s="92"/>
      <c r="Y12" s="92" t="s">
        <v>36</v>
      </c>
      <c r="Z12" s="92" t="s">
        <v>37</v>
      </c>
      <c r="AA12" s="92"/>
      <c r="AB12" s="92" t="s">
        <v>36</v>
      </c>
      <c r="AC12" s="93" t="s">
        <v>37</v>
      </c>
      <c r="AD12" s="94" t="s">
        <v>141</v>
      </c>
      <c r="AE12" s="94" t="s">
        <v>140</v>
      </c>
      <c r="AF12" s="94" t="s">
        <v>142</v>
      </c>
      <c r="AG12" s="95"/>
      <c r="AH12" s="96" t="s">
        <v>36</v>
      </c>
      <c r="AI12" s="91" t="s">
        <v>37</v>
      </c>
      <c r="AJ12" s="91" t="s">
        <v>141</v>
      </c>
      <c r="AK12" s="90"/>
      <c r="AL12" s="92" t="s">
        <v>36</v>
      </c>
      <c r="AM12" s="92" t="s">
        <v>37</v>
      </c>
      <c r="AN12" s="92" t="s">
        <v>36</v>
      </c>
      <c r="AO12" s="92" t="s">
        <v>37</v>
      </c>
      <c r="AP12" s="92"/>
      <c r="AQ12" s="92" t="s">
        <v>36</v>
      </c>
      <c r="AR12" s="93" t="s">
        <v>37</v>
      </c>
      <c r="AS12" s="97" t="s">
        <v>141</v>
      </c>
      <c r="AT12" s="97" t="s">
        <v>140</v>
      </c>
      <c r="AU12" s="97" t="s">
        <v>142</v>
      </c>
      <c r="AV12" s="98" t="s">
        <v>38</v>
      </c>
    </row>
    <row r="13" spans="1:74" s="119" customFormat="1" ht="57" customHeight="1" thickBot="1">
      <c r="A13" s="113" t="s">
        <v>12</v>
      </c>
      <c r="B13" s="114" t="s">
        <v>39</v>
      </c>
      <c r="C13" s="106" t="s">
        <v>40</v>
      </c>
      <c r="D13" s="106" t="s">
        <v>41</v>
      </c>
      <c r="E13" s="106" t="s">
        <v>42</v>
      </c>
      <c r="F13" s="106" t="s">
        <v>43</v>
      </c>
      <c r="G13" s="106" t="s">
        <v>44</v>
      </c>
      <c r="H13" s="106" t="s">
        <v>45</v>
      </c>
      <c r="I13" s="115" t="s">
        <v>46</v>
      </c>
      <c r="J13" s="116" t="s">
        <v>47</v>
      </c>
      <c r="K13" s="117" t="s">
        <v>48</v>
      </c>
      <c r="L13" s="106" t="s">
        <v>49</v>
      </c>
      <c r="M13" s="106" t="s">
        <v>50</v>
      </c>
      <c r="N13" s="106" t="s">
        <v>51</v>
      </c>
      <c r="O13" s="118" t="s">
        <v>52</v>
      </c>
      <c r="P13" s="106" t="s">
        <v>53</v>
      </c>
      <c r="Q13" s="106" t="s">
        <v>54</v>
      </c>
      <c r="R13" s="119" t="s">
        <v>55</v>
      </c>
      <c r="S13" s="105" t="s">
        <v>56</v>
      </c>
      <c r="T13" s="105" t="s">
        <v>57</v>
      </c>
      <c r="U13" s="120"/>
      <c r="V13" s="106" t="s">
        <v>58</v>
      </c>
      <c r="W13" s="105" t="s">
        <v>59</v>
      </c>
      <c r="X13" s="105"/>
      <c r="Y13" s="106" t="s">
        <v>60</v>
      </c>
      <c r="Z13" s="105" t="s">
        <v>61</v>
      </c>
      <c r="AA13" s="105"/>
      <c r="AB13" s="106" t="s">
        <v>62</v>
      </c>
      <c r="AC13" s="105" t="s">
        <v>63</v>
      </c>
      <c r="AD13" s="106" t="s">
        <v>64</v>
      </c>
      <c r="AE13" s="106" t="s">
        <v>65</v>
      </c>
      <c r="AF13" s="105" t="s">
        <v>66</v>
      </c>
      <c r="AG13" s="121"/>
      <c r="AH13" s="106" t="s">
        <v>67</v>
      </c>
      <c r="AI13" s="106" t="s">
        <v>68</v>
      </c>
      <c r="AJ13" s="106" t="s">
        <v>69</v>
      </c>
      <c r="AK13" s="122"/>
      <c r="AL13" s="109" t="s">
        <v>70</v>
      </c>
      <c r="AM13" s="109" t="s">
        <v>71</v>
      </c>
      <c r="AN13" s="109" t="s">
        <v>72</v>
      </c>
      <c r="AO13" s="109" t="s">
        <v>73</v>
      </c>
      <c r="AP13" s="109"/>
      <c r="AQ13" s="109" t="s">
        <v>74</v>
      </c>
      <c r="AR13" s="109" t="s">
        <v>75</v>
      </c>
      <c r="AS13" s="106" t="s">
        <v>76</v>
      </c>
      <c r="AT13" s="106" t="s">
        <v>77</v>
      </c>
      <c r="AU13" s="106" t="s">
        <v>78</v>
      </c>
      <c r="AV13" s="106" t="s">
        <v>38</v>
      </c>
    </row>
    <row r="14" spans="1:74">
      <c r="A14" s="68" t="s">
        <v>79</v>
      </c>
      <c r="B14" s="69" t="s">
        <v>80</v>
      </c>
      <c r="C14" s="70"/>
      <c r="D14" s="70">
        <v>478.935</v>
      </c>
      <c r="E14" s="70">
        <v>482.05500000000001</v>
      </c>
      <c r="F14" s="70">
        <v>482.05500000000001</v>
      </c>
      <c r="G14" s="68">
        <v>1.5</v>
      </c>
      <c r="H14" s="68">
        <v>0</v>
      </c>
      <c r="I14" s="68">
        <v>150</v>
      </c>
      <c r="J14" s="68"/>
      <c r="K14" s="76">
        <v>0.65</v>
      </c>
      <c r="L14" s="76">
        <v>0.85</v>
      </c>
      <c r="M14" s="76">
        <v>1.05</v>
      </c>
      <c r="N14" s="76"/>
      <c r="O14" s="70">
        <v>3.12</v>
      </c>
      <c r="P14" s="70">
        <v>3.2450000000000001</v>
      </c>
      <c r="Q14" s="81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7"/>
      <c r="AI14" s="87"/>
      <c r="AJ14" s="87"/>
      <c r="AK14" s="82"/>
      <c r="AL14" s="87"/>
      <c r="AM14" s="87"/>
      <c r="AN14" s="87"/>
      <c r="AO14" s="87"/>
      <c r="AP14" s="87"/>
      <c r="AQ14" s="87"/>
      <c r="AR14" s="87"/>
      <c r="AS14" s="82"/>
      <c r="AT14" s="82"/>
      <c r="AU14" s="82"/>
      <c r="AV14" s="82"/>
    </row>
    <row r="15" spans="1:74">
      <c r="A15" s="71" t="s">
        <v>79</v>
      </c>
      <c r="B15" s="72">
        <v>2513</v>
      </c>
      <c r="C15" s="73">
        <v>19.8</v>
      </c>
      <c r="D15" s="73">
        <v>479.96499999999997</v>
      </c>
      <c r="E15" s="73">
        <v>482.16500000000002</v>
      </c>
      <c r="F15" s="73">
        <v>482.16500000000002</v>
      </c>
      <c r="G15" s="71">
        <v>1.5</v>
      </c>
      <c r="H15" s="71">
        <v>16.96</v>
      </c>
      <c r="I15" s="71">
        <v>150</v>
      </c>
      <c r="J15" s="71"/>
      <c r="K15" s="77">
        <v>0.65</v>
      </c>
      <c r="L15" s="77">
        <v>0.85</v>
      </c>
      <c r="M15" s="77">
        <v>1.05</v>
      </c>
      <c r="N15" s="77"/>
      <c r="O15" s="73">
        <v>2.2000000000000499</v>
      </c>
      <c r="P15" s="73">
        <v>2.3250000000000499</v>
      </c>
      <c r="Q15" s="83">
        <v>2.7850000000000201</v>
      </c>
      <c r="R15" s="84">
        <v>0.8</v>
      </c>
      <c r="S15" s="84"/>
      <c r="T15" s="84"/>
      <c r="U15" s="84"/>
      <c r="V15" s="84">
        <v>0.4</v>
      </c>
      <c r="W15" s="84"/>
      <c r="X15" s="84"/>
      <c r="Y15" s="84">
        <v>0.29499999999999998</v>
      </c>
      <c r="Z15" s="84">
        <v>0.7</v>
      </c>
      <c r="AA15" s="84"/>
      <c r="AB15" s="86">
        <v>4.9999999999999498E-3</v>
      </c>
      <c r="AC15" s="86">
        <v>0.58500000000002494</v>
      </c>
      <c r="AD15" s="86"/>
      <c r="AE15" s="86"/>
      <c r="AF15" s="86"/>
      <c r="AG15" s="86"/>
      <c r="AH15" s="86">
        <v>11.5328</v>
      </c>
      <c r="AI15" s="86"/>
      <c r="AJ15" s="86"/>
      <c r="AK15" s="86"/>
      <c r="AL15" s="86">
        <v>5.7664</v>
      </c>
      <c r="AM15" s="86">
        <v>0</v>
      </c>
      <c r="AN15" s="86">
        <v>4.2527200000000001</v>
      </c>
      <c r="AO15" s="86">
        <v>10.091200000000001</v>
      </c>
      <c r="AP15" s="86"/>
      <c r="AQ15" s="86">
        <v>7.2079999999999297E-2</v>
      </c>
      <c r="AR15" s="86">
        <v>8.4333600000003592</v>
      </c>
      <c r="AS15" s="86"/>
      <c r="AT15" s="86"/>
      <c r="AU15" s="86"/>
      <c r="AV15" s="86"/>
    </row>
    <row r="16" spans="1:74">
      <c r="A16" s="71" t="s">
        <v>79</v>
      </c>
      <c r="B16" s="72" t="s">
        <v>81</v>
      </c>
      <c r="C16" s="73">
        <v>16.600000000000001</v>
      </c>
      <c r="D16" s="73">
        <v>480.92</v>
      </c>
      <c r="E16" s="73">
        <v>482.22500000000002</v>
      </c>
      <c r="F16" s="73">
        <v>482.22500000000002</v>
      </c>
      <c r="G16" s="71">
        <v>1.2</v>
      </c>
      <c r="H16" s="71">
        <v>14.03</v>
      </c>
      <c r="I16" s="71">
        <v>150</v>
      </c>
      <c r="J16" s="71"/>
      <c r="K16" s="77">
        <v>0.65</v>
      </c>
      <c r="L16" s="77">
        <v>0.85</v>
      </c>
      <c r="M16" s="77">
        <v>1.05</v>
      </c>
      <c r="N16" s="77"/>
      <c r="O16" s="73">
        <v>1.3050000000000099</v>
      </c>
      <c r="P16" s="73">
        <v>1.4300000000000099</v>
      </c>
      <c r="Q16" s="73">
        <v>1.79249999999999</v>
      </c>
      <c r="R16" s="84">
        <v>0.47</v>
      </c>
      <c r="S16" s="84"/>
      <c r="T16" s="84"/>
      <c r="U16" s="84"/>
      <c r="V16" s="84">
        <v>0.6</v>
      </c>
      <c r="W16" s="84"/>
      <c r="X16" s="84"/>
      <c r="Y16" s="84">
        <v>0.4</v>
      </c>
      <c r="Z16" s="84"/>
      <c r="AA16" s="84"/>
      <c r="AB16" s="86">
        <v>0.03</v>
      </c>
      <c r="AC16" s="86">
        <v>0.29249999999998999</v>
      </c>
      <c r="AD16" s="86"/>
      <c r="AE16" s="86"/>
      <c r="AF16" s="86"/>
      <c r="AG16" s="86"/>
      <c r="AH16" s="86">
        <v>4.2861649999999996</v>
      </c>
      <c r="AI16" s="86"/>
      <c r="AJ16" s="86"/>
      <c r="AK16" s="86"/>
      <c r="AL16" s="86">
        <v>5.4717000000000002</v>
      </c>
      <c r="AM16" s="86">
        <v>0</v>
      </c>
      <c r="AN16" s="86">
        <v>3.6478000000000002</v>
      </c>
      <c r="AO16" s="86">
        <v>0</v>
      </c>
      <c r="AP16" s="86"/>
      <c r="AQ16" s="86">
        <v>0.27358500000000002</v>
      </c>
      <c r="AR16" s="86">
        <v>2.6674537499999098</v>
      </c>
      <c r="AS16" s="86"/>
      <c r="AT16" s="86"/>
      <c r="AU16" s="86"/>
      <c r="AV16" s="86"/>
    </row>
    <row r="17" spans="1:48">
      <c r="A17" s="103" t="s">
        <v>144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</row>
    <row r="23" spans="1:48" ht="49.2" customHeight="1">
      <c r="A23" s="135" t="s">
        <v>146</v>
      </c>
      <c r="B23" s="136" t="s">
        <v>147</v>
      </c>
      <c r="C23" s="137" t="s">
        <v>148</v>
      </c>
    </row>
  </sheetData>
  <mergeCells count="32">
    <mergeCell ref="AV10:AV11"/>
    <mergeCell ref="AL11:AM11"/>
    <mergeCell ref="AN11:AO11"/>
    <mergeCell ref="AQ11:AU11"/>
    <mergeCell ref="Y11:AA11"/>
    <mergeCell ref="AB11:AF11"/>
    <mergeCell ref="AH11:AJ11"/>
    <mergeCell ref="K11:K12"/>
    <mergeCell ref="L11:L12"/>
    <mergeCell ref="M11:M12"/>
    <mergeCell ref="R11:T11"/>
    <mergeCell ref="V11:X11"/>
    <mergeCell ref="N11:N12"/>
    <mergeCell ref="O10:O12"/>
    <mergeCell ref="P10:P12"/>
    <mergeCell ref="Q10:Q12"/>
    <mergeCell ref="A1:BE1"/>
    <mergeCell ref="AB2:BE2"/>
    <mergeCell ref="A9:BE9"/>
    <mergeCell ref="K10:M10"/>
    <mergeCell ref="R10:AC10"/>
    <mergeCell ref="AH10:AR10"/>
    <mergeCell ref="F10:F12"/>
    <mergeCell ref="G10:G12"/>
    <mergeCell ref="H10:H12"/>
    <mergeCell ref="I10:I12"/>
    <mergeCell ref="J10:J12"/>
    <mergeCell ref="A10:A12"/>
    <mergeCell ref="B10:B12"/>
    <mergeCell ref="C10:C12"/>
    <mergeCell ref="D10:D12"/>
    <mergeCell ref="E10:E12"/>
  </mergeCells>
  <conditionalFormatting sqref="G13">
    <cfRule type="cellIs" dxfId="28" priority="1" operator="equal">
      <formula>1.5</formula>
    </cfRule>
    <cfRule type="cellIs" dxfId="27" priority="2" operator="equal">
      <formula>1.2</formula>
    </cfRule>
    <cfRule type="cellIs" dxfId="26" priority="18" operator="equal">
      <formula>0.9</formula>
    </cfRule>
  </conditionalFormatting>
  <conditionalFormatting sqref="H13">
    <cfRule type="containsText" dxfId="25" priority="19" operator="containsText" text="0.9">
      <formula>NOT(ISERROR(SEARCH("0.9",H13)))</formula>
    </cfRule>
  </conditionalFormatting>
  <conditionalFormatting sqref="I13:J13">
    <cfRule type="cellIs" dxfId="24" priority="3" operator="equal">
      <formula>300</formula>
    </cfRule>
    <cfRule type="cellIs" dxfId="23" priority="4" operator="equal">
      <formula>110</formula>
    </cfRule>
    <cfRule type="cellIs" dxfId="22" priority="5" operator="equal">
      <formula>450</formula>
    </cfRule>
    <cfRule type="cellIs" dxfId="21" priority="6" operator="equal">
      <formula>400</formula>
    </cfRule>
    <cfRule type="cellIs" dxfId="20" priority="7" operator="equal">
      <formula>350</formula>
    </cfRule>
    <cfRule type="cellIs" dxfId="19" priority="8" operator="equal">
      <formula>250</formula>
    </cfRule>
    <cfRule type="cellIs" dxfId="18" priority="9" operator="equal">
      <formula>200</formula>
    </cfRule>
    <cfRule type="cellIs" dxfId="17" priority="10" operator="equal">
      <formula>150</formula>
    </cfRule>
  </conditionalFormatting>
  <conditionalFormatting sqref="Q13">
    <cfRule type="cellIs" dxfId="16" priority="11" operator="between">
      <formula>4.5</formula>
      <formula>6</formula>
    </cfRule>
    <cfRule type="cellIs" dxfId="15" priority="12" operator="between">
      <formula>3</formula>
      <formula>4.5</formula>
    </cfRule>
    <cfRule type="cellIs" dxfId="14" priority="13" operator="between">
      <formula>2.5</formula>
      <formula>3</formula>
    </cfRule>
    <cfRule type="cellIs" dxfId="13" priority="14" operator="between">
      <formula>0</formula>
      <formula>2.5</formula>
    </cfRule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H22"/>
  <sheetViews>
    <sheetView workbookViewId="0">
      <selection activeCell="B13" sqref="B13"/>
    </sheetView>
  </sheetViews>
  <sheetFormatPr defaultColWidth="9" defaultRowHeight="14.4"/>
  <cols>
    <col min="1" max="1" width="21" customWidth="1"/>
    <col min="4" max="4" width="17.44140625" customWidth="1"/>
    <col min="41" max="41" width="8.88671875" style="38"/>
  </cols>
  <sheetData>
    <row r="1" spans="1:60" ht="23.4">
      <c r="A1" s="222" t="s">
        <v>0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52"/>
      <c r="AJ1" s="52"/>
      <c r="AK1" s="52"/>
      <c r="AL1" s="52"/>
      <c r="AM1" s="52"/>
      <c r="AN1" s="33"/>
      <c r="AO1" s="55"/>
      <c r="AP1" s="52"/>
      <c r="AQ1" s="52"/>
      <c r="AR1" s="52"/>
      <c r="AS1" s="52"/>
      <c r="AT1" s="56"/>
      <c r="AU1" s="56"/>
      <c r="AV1" s="56"/>
      <c r="AW1" s="56"/>
      <c r="AX1" s="56"/>
      <c r="AY1" s="56"/>
      <c r="AZ1" s="56"/>
    </row>
    <row r="2" spans="1:60" ht="8.4" customHeight="1">
      <c r="F2" s="39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4"/>
      <c r="Z2" s="4"/>
      <c r="AA2" s="4"/>
      <c r="AI2" s="52"/>
      <c r="AJ2" s="52"/>
      <c r="AK2" s="52"/>
      <c r="AL2" s="52"/>
      <c r="AM2" s="52"/>
      <c r="AN2" s="33"/>
      <c r="AO2" s="57"/>
      <c r="AP2" s="52"/>
      <c r="AQ2" s="52"/>
      <c r="AR2" s="52"/>
      <c r="AS2" s="52"/>
      <c r="AT2" s="56"/>
      <c r="AU2" s="56"/>
      <c r="AV2" s="56"/>
      <c r="AW2" s="56"/>
      <c r="AX2" s="56"/>
      <c r="AY2" s="56"/>
      <c r="AZ2" s="56"/>
    </row>
    <row r="3" spans="1:60" ht="20.399999999999999" customHeight="1">
      <c r="A3" s="40" t="s">
        <v>1</v>
      </c>
      <c r="B3" s="5"/>
      <c r="C3" s="5" t="s">
        <v>2</v>
      </c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52"/>
      <c r="AJ3" s="52"/>
      <c r="AK3" s="52"/>
      <c r="AL3" s="52"/>
      <c r="AM3" s="52"/>
      <c r="AN3" s="33"/>
      <c r="AO3" s="57"/>
      <c r="AP3" s="52"/>
      <c r="AQ3" s="52"/>
      <c r="AR3" s="52"/>
      <c r="AS3" s="52"/>
      <c r="AT3" s="56"/>
      <c r="AU3" s="56"/>
      <c r="AV3" s="56"/>
      <c r="AW3" s="56"/>
      <c r="AX3" s="56"/>
      <c r="AY3" s="56"/>
      <c r="AZ3" s="56"/>
    </row>
    <row r="4" spans="1:60" ht="15.6">
      <c r="A4" s="7" t="s">
        <v>4</v>
      </c>
      <c r="B4" s="7"/>
      <c r="C4" s="5" t="s">
        <v>2</v>
      </c>
      <c r="D4" s="40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I4" s="52"/>
      <c r="AJ4" s="52"/>
      <c r="AK4" s="52"/>
      <c r="AL4" s="52"/>
      <c r="AM4" s="52"/>
      <c r="AN4" s="33"/>
      <c r="AO4" s="57"/>
      <c r="AP4" s="52"/>
      <c r="AQ4" s="52"/>
      <c r="AR4" s="52"/>
      <c r="AS4" s="52"/>
      <c r="AT4" s="56"/>
      <c r="AU4" s="56"/>
      <c r="AV4" s="56"/>
      <c r="AW4" s="56"/>
      <c r="AX4" s="56"/>
      <c r="AY4" s="56"/>
      <c r="AZ4" s="56"/>
    </row>
    <row r="5" spans="1:60" ht="15.6">
      <c r="A5" s="7" t="s">
        <v>6</v>
      </c>
      <c r="B5" s="7"/>
      <c r="C5" s="5" t="s">
        <v>2</v>
      </c>
      <c r="D5" s="102" t="s">
        <v>143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I5" s="52"/>
      <c r="AJ5" s="52"/>
      <c r="AK5" s="52"/>
      <c r="AL5" s="52"/>
      <c r="AM5" s="52"/>
      <c r="AN5" s="33"/>
      <c r="AO5" s="57"/>
      <c r="AP5" s="52"/>
      <c r="AQ5" s="52"/>
      <c r="AR5" s="52"/>
      <c r="AS5" s="52"/>
      <c r="AT5" s="56"/>
      <c r="AU5" s="56"/>
      <c r="AV5" s="56"/>
      <c r="AW5" s="56"/>
      <c r="AX5" s="56"/>
      <c r="AY5" s="56"/>
      <c r="AZ5" s="56"/>
    </row>
    <row r="6" spans="1:60" ht="15.6">
      <c r="A6" s="7" t="s">
        <v>7</v>
      </c>
      <c r="B6" s="7"/>
      <c r="C6" s="5" t="s">
        <v>2</v>
      </c>
      <c r="D6" s="40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I6" s="52"/>
      <c r="AJ6" s="52"/>
      <c r="AK6" s="52"/>
      <c r="AL6" s="52"/>
      <c r="AM6" s="52"/>
      <c r="AN6" s="33"/>
      <c r="AO6" s="57"/>
      <c r="AP6" s="52"/>
      <c r="AQ6" s="52"/>
      <c r="AR6" s="52"/>
      <c r="AS6" s="52"/>
      <c r="AT6" s="56"/>
      <c r="AU6" s="56"/>
      <c r="AV6" s="56"/>
      <c r="AW6" s="56"/>
      <c r="AX6" s="56"/>
      <c r="AY6" s="56"/>
      <c r="AZ6" s="56"/>
    </row>
    <row r="7" spans="1:60" ht="15.6">
      <c r="A7" s="7" t="s">
        <v>8</v>
      </c>
      <c r="B7" s="7"/>
      <c r="C7" s="5" t="s">
        <v>2</v>
      </c>
      <c r="D7" s="40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I7" s="52"/>
      <c r="AJ7" s="52"/>
      <c r="AK7" s="52"/>
      <c r="AL7" s="52"/>
      <c r="AM7" s="52"/>
      <c r="AN7" s="33"/>
      <c r="AO7" s="57"/>
      <c r="AP7" s="52"/>
      <c r="AQ7" s="52"/>
      <c r="AR7" s="52"/>
      <c r="AS7" s="52"/>
      <c r="AT7" s="56"/>
      <c r="AU7" s="56"/>
      <c r="AV7" s="56"/>
      <c r="AW7" s="56"/>
      <c r="AX7" s="56"/>
      <c r="AY7" s="56"/>
      <c r="AZ7" s="56"/>
    </row>
    <row r="8" spans="1:60" ht="15.6">
      <c r="A8" s="8" t="s">
        <v>9</v>
      </c>
      <c r="B8" s="8"/>
      <c r="C8" s="5" t="s">
        <v>2</v>
      </c>
      <c r="D8" s="40">
        <v>1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I8" s="52"/>
      <c r="AJ8" s="52"/>
      <c r="AK8" s="52"/>
      <c r="AL8" s="52"/>
      <c r="AM8" s="52"/>
      <c r="AN8" s="33"/>
      <c r="AO8" s="57"/>
      <c r="AP8" s="52"/>
      <c r="AQ8" s="52"/>
      <c r="AR8" s="56"/>
      <c r="AS8" s="56"/>
      <c r="AT8" s="56"/>
      <c r="AU8" s="56"/>
      <c r="AV8" s="56"/>
      <c r="AW8" s="56"/>
      <c r="AX8" s="56"/>
    </row>
    <row r="9" spans="1:60" ht="18">
      <c r="A9" s="225" t="s">
        <v>82</v>
      </c>
      <c r="B9" s="226"/>
      <c r="C9" s="226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6"/>
      <c r="AC9" s="226"/>
      <c r="AD9" s="226"/>
      <c r="AE9" s="226"/>
      <c r="AF9" s="226"/>
      <c r="AG9" s="226"/>
      <c r="AH9" s="226"/>
      <c r="AI9" s="226"/>
      <c r="AJ9" s="226"/>
      <c r="AK9" s="226"/>
      <c r="AL9" s="226"/>
      <c r="AM9" s="226"/>
      <c r="AN9" s="227"/>
      <c r="AO9" s="57"/>
      <c r="AP9" s="52"/>
      <c r="AQ9" s="52"/>
      <c r="AR9" s="56"/>
      <c r="AS9" s="56"/>
      <c r="AT9" s="56"/>
      <c r="AU9" s="56"/>
      <c r="AV9" s="56"/>
      <c r="AW9" s="56"/>
      <c r="AX9" s="56"/>
    </row>
    <row r="10" spans="1:60" s="35" customFormat="1" ht="15.6">
      <c r="A10" s="237" t="s">
        <v>12</v>
      </c>
      <c r="B10" s="240" t="s">
        <v>83</v>
      </c>
      <c r="C10" s="240" t="s">
        <v>23</v>
      </c>
      <c r="D10" s="246" t="s">
        <v>24</v>
      </c>
      <c r="E10" s="240" t="s">
        <v>84</v>
      </c>
      <c r="F10" s="240" t="s">
        <v>85</v>
      </c>
      <c r="G10" s="241" t="s">
        <v>86</v>
      </c>
      <c r="H10" s="228" t="s">
        <v>26</v>
      </c>
      <c r="I10" s="229"/>
      <c r="J10" s="229"/>
      <c r="K10" s="229"/>
      <c r="L10" s="229"/>
      <c r="M10" s="229"/>
      <c r="N10" s="229"/>
      <c r="O10" s="229"/>
      <c r="P10" s="229"/>
      <c r="Q10" s="229"/>
      <c r="R10" s="229"/>
      <c r="S10" s="229"/>
      <c r="T10" s="229"/>
      <c r="U10" s="229"/>
      <c r="V10" s="230"/>
      <c r="W10" s="50"/>
      <c r="X10" s="231" t="s">
        <v>27</v>
      </c>
      <c r="Y10" s="232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3"/>
      <c r="AM10" s="53"/>
      <c r="AN10" s="234" t="s">
        <v>28</v>
      </c>
      <c r="AO10" s="58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</row>
    <row r="11" spans="1:60" s="36" customFormat="1" ht="45.6" customHeight="1">
      <c r="A11" s="238"/>
      <c r="B11" s="205"/>
      <c r="C11" s="205"/>
      <c r="D11" s="247"/>
      <c r="E11" s="205"/>
      <c r="F11" s="205"/>
      <c r="G11" s="242"/>
      <c r="H11" s="244" t="s">
        <v>32</v>
      </c>
      <c r="I11" s="235"/>
      <c r="J11" s="236"/>
      <c r="K11" s="42"/>
      <c r="L11" s="205" t="s">
        <v>33</v>
      </c>
      <c r="M11" s="205"/>
      <c r="N11" s="42"/>
      <c r="O11" s="205" t="s">
        <v>34</v>
      </c>
      <c r="P11" s="205"/>
      <c r="Q11" s="42"/>
      <c r="R11" s="207" t="s">
        <v>35</v>
      </c>
      <c r="S11" s="235"/>
      <c r="T11" s="235"/>
      <c r="U11" s="235"/>
      <c r="V11" s="219"/>
      <c r="W11" s="49"/>
      <c r="X11" s="207" t="s">
        <v>32</v>
      </c>
      <c r="Y11" s="235"/>
      <c r="Z11" s="236"/>
      <c r="AA11" s="42"/>
      <c r="AB11" s="205" t="s">
        <v>33</v>
      </c>
      <c r="AC11" s="205"/>
      <c r="AD11" s="42"/>
      <c r="AE11" s="205" t="s">
        <v>34</v>
      </c>
      <c r="AF11" s="205"/>
      <c r="AG11" s="42"/>
      <c r="AH11" s="207" t="s">
        <v>35</v>
      </c>
      <c r="AI11" s="235"/>
      <c r="AJ11" s="235"/>
      <c r="AK11" s="235"/>
      <c r="AL11" s="236"/>
      <c r="AM11" s="42"/>
      <c r="AN11" s="207"/>
      <c r="AO11" s="60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</row>
    <row r="12" spans="1:60" s="37" customFormat="1" ht="39" customHeight="1">
      <c r="A12" s="239"/>
      <c r="B12" s="206"/>
      <c r="C12" s="206"/>
      <c r="D12" s="248"/>
      <c r="E12" s="206"/>
      <c r="F12" s="206"/>
      <c r="G12" s="243"/>
      <c r="H12" s="44" t="s">
        <v>36</v>
      </c>
      <c r="I12" s="100" t="s">
        <v>37</v>
      </c>
      <c r="J12" s="100" t="s">
        <v>141</v>
      </c>
      <c r="K12" s="43"/>
      <c r="L12" s="43" t="s">
        <v>36</v>
      </c>
      <c r="M12" s="43" t="s">
        <v>37</v>
      </c>
      <c r="N12" s="43"/>
      <c r="O12" s="43" t="s">
        <v>36</v>
      </c>
      <c r="P12" s="43" t="s">
        <v>37</v>
      </c>
      <c r="Q12" s="43"/>
      <c r="R12" s="43" t="s">
        <v>36</v>
      </c>
      <c r="S12" s="43" t="s">
        <v>37</v>
      </c>
      <c r="T12" s="100" t="s">
        <v>141</v>
      </c>
      <c r="U12" s="100" t="s">
        <v>140</v>
      </c>
      <c r="V12" s="101" t="s">
        <v>142</v>
      </c>
      <c r="W12" s="51"/>
      <c r="X12" s="43" t="s">
        <v>36</v>
      </c>
      <c r="Y12" s="100" t="s">
        <v>37</v>
      </c>
      <c r="Z12" s="100" t="s">
        <v>141</v>
      </c>
      <c r="AA12" s="43"/>
      <c r="AB12" s="43" t="s">
        <v>36</v>
      </c>
      <c r="AC12" s="43" t="s">
        <v>37</v>
      </c>
      <c r="AD12" s="43"/>
      <c r="AE12" s="43" t="s">
        <v>36</v>
      </c>
      <c r="AF12" s="43" t="s">
        <v>37</v>
      </c>
      <c r="AG12" s="43"/>
      <c r="AH12" s="43" t="s">
        <v>36</v>
      </c>
      <c r="AI12" s="43" t="s">
        <v>37</v>
      </c>
      <c r="AJ12" s="100" t="s">
        <v>141</v>
      </c>
      <c r="AK12" s="100" t="s">
        <v>140</v>
      </c>
      <c r="AL12" s="100" t="s">
        <v>142</v>
      </c>
      <c r="AM12" s="43"/>
      <c r="AN12" s="54" t="s">
        <v>38</v>
      </c>
      <c r="AO12" s="61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</row>
    <row r="13" spans="1:60" s="108" customFormat="1" ht="72">
      <c r="A13" s="104" t="s">
        <v>12</v>
      </c>
      <c r="B13" s="105" t="s">
        <v>39</v>
      </c>
      <c r="C13" s="105" t="s">
        <v>52</v>
      </c>
      <c r="D13" s="105" t="s">
        <v>53</v>
      </c>
      <c r="E13" s="106" t="s">
        <v>44</v>
      </c>
      <c r="F13" s="106" t="s">
        <v>87</v>
      </c>
      <c r="G13" s="107" t="s">
        <v>88</v>
      </c>
      <c r="H13" s="105" t="s">
        <v>89</v>
      </c>
      <c r="I13" s="105" t="s">
        <v>56</v>
      </c>
      <c r="J13" s="105" t="s">
        <v>57</v>
      </c>
      <c r="K13" s="105"/>
      <c r="L13" s="105" t="s">
        <v>58</v>
      </c>
      <c r="M13" s="105" t="s">
        <v>59</v>
      </c>
      <c r="N13" s="105"/>
      <c r="O13" s="105" t="s">
        <v>60</v>
      </c>
      <c r="P13" s="105" t="s">
        <v>61</v>
      </c>
      <c r="Q13" s="105"/>
      <c r="R13" s="105" t="s">
        <v>62</v>
      </c>
      <c r="S13" s="105" t="s">
        <v>63</v>
      </c>
      <c r="T13" s="106" t="s">
        <v>64</v>
      </c>
      <c r="U13" s="106" t="s">
        <v>65</v>
      </c>
      <c r="V13" s="105" t="s">
        <v>66</v>
      </c>
      <c r="W13" s="105"/>
      <c r="X13" s="105" t="s">
        <v>67</v>
      </c>
      <c r="Y13" s="105" t="s">
        <v>68</v>
      </c>
      <c r="Z13" s="105" t="s">
        <v>69</v>
      </c>
      <c r="AB13" s="109" t="s">
        <v>70</v>
      </c>
      <c r="AC13" s="109" t="s">
        <v>71</v>
      </c>
      <c r="AD13" s="109"/>
      <c r="AE13" s="109" t="s">
        <v>72</v>
      </c>
      <c r="AF13" s="109" t="s">
        <v>73</v>
      </c>
      <c r="AG13" s="109"/>
      <c r="AH13" s="109" t="s">
        <v>74</v>
      </c>
      <c r="AI13" s="109" t="s">
        <v>75</v>
      </c>
      <c r="AJ13" s="106" t="s">
        <v>76</v>
      </c>
      <c r="AK13" s="106" t="s">
        <v>77</v>
      </c>
      <c r="AL13" s="105" t="s">
        <v>78</v>
      </c>
      <c r="AN13" s="110" t="s">
        <v>38</v>
      </c>
      <c r="AO13" s="111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</row>
    <row r="14" spans="1:60">
      <c r="A14" s="45" t="s">
        <v>79</v>
      </c>
      <c r="B14" s="46" t="s">
        <v>80</v>
      </c>
      <c r="C14" s="47"/>
      <c r="D14" s="47"/>
      <c r="E14" s="47"/>
      <c r="F14" s="47"/>
      <c r="G14" s="47"/>
      <c r="H14" s="47">
        <v>0</v>
      </c>
      <c r="I14" s="47"/>
      <c r="J14" s="47"/>
      <c r="K14" s="47"/>
      <c r="L14" s="47">
        <v>0</v>
      </c>
      <c r="M14" s="47">
        <v>0</v>
      </c>
      <c r="N14" s="47"/>
      <c r="O14" s="47">
        <v>0</v>
      </c>
      <c r="P14" s="47">
        <v>0</v>
      </c>
      <c r="Q14" s="47"/>
      <c r="R14" s="47">
        <v>0</v>
      </c>
      <c r="S14" s="47">
        <v>0</v>
      </c>
      <c r="T14" s="47"/>
      <c r="U14" s="47"/>
      <c r="V14" s="47"/>
      <c r="W14" s="47"/>
      <c r="X14" s="47">
        <v>0</v>
      </c>
      <c r="Y14" s="47"/>
      <c r="Z14" s="47"/>
      <c r="AB14" s="47">
        <v>0</v>
      </c>
      <c r="AC14" s="47">
        <v>0</v>
      </c>
      <c r="AD14" s="47"/>
      <c r="AE14" s="47">
        <v>0</v>
      </c>
      <c r="AF14" s="47">
        <v>0</v>
      </c>
      <c r="AG14" s="47"/>
      <c r="AH14" s="47">
        <v>0</v>
      </c>
      <c r="AI14" s="47">
        <v>0</v>
      </c>
      <c r="AJ14" s="47"/>
      <c r="AK14" s="47"/>
      <c r="AL14" s="47"/>
    </row>
    <row r="15" spans="1:60">
      <c r="A15" s="45" t="s">
        <v>79</v>
      </c>
      <c r="B15" s="48">
        <v>2513</v>
      </c>
      <c r="C15" s="47">
        <v>2.2000000000000499</v>
      </c>
      <c r="D15" s="47">
        <v>2.3500000000000498</v>
      </c>
      <c r="E15" s="47">
        <v>1.5</v>
      </c>
      <c r="F15" s="47">
        <v>2.6</v>
      </c>
      <c r="G15" s="47">
        <v>5.3066000000000004</v>
      </c>
      <c r="H15" s="47">
        <v>0.8</v>
      </c>
      <c r="I15" s="47"/>
      <c r="J15" s="47"/>
      <c r="K15" s="47"/>
      <c r="L15" s="47">
        <v>0.4</v>
      </c>
      <c r="M15" s="47">
        <v>0</v>
      </c>
      <c r="N15" s="47"/>
      <c r="O15" s="47">
        <v>0.29499999999999998</v>
      </c>
      <c r="P15" s="47">
        <v>0.7</v>
      </c>
      <c r="Q15" s="47"/>
      <c r="R15" s="47">
        <v>4.9999999999999498E-3</v>
      </c>
      <c r="S15" s="47">
        <v>0.15000000000004499</v>
      </c>
      <c r="T15" s="47"/>
      <c r="U15" s="47"/>
      <c r="V15" s="47"/>
      <c r="W15" s="47"/>
      <c r="X15" s="47">
        <v>4.2452800000000002</v>
      </c>
      <c r="Y15" s="47"/>
      <c r="Z15" s="47"/>
      <c r="AB15" s="47">
        <v>2.1226400000000001</v>
      </c>
      <c r="AC15" s="47">
        <v>0</v>
      </c>
      <c r="AD15" s="47"/>
      <c r="AE15" s="47">
        <v>1.565447</v>
      </c>
      <c r="AF15" s="47">
        <v>3.71462</v>
      </c>
      <c r="AG15" s="47"/>
      <c r="AH15" s="47">
        <v>2.6532999999999699E-2</v>
      </c>
      <c r="AI15" s="47">
        <v>0.795990000000241</v>
      </c>
      <c r="AJ15" s="47"/>
      <c r="AK15" s="47"/>
      <c r="AL15" s="47"/>
    </row>
    <row r="16" spans="1:60">
      <c r="A16" s="45" t="s">
        <v>79</v>
      </c>
      <c r="B16" s="48" t="s">
        <v>90</v>
      </c>
      <c r="C16" s="47">
        <v>2.0299999999999701</v>
      </c>
      <c r="D16" s="47">
        <v>2.17999999999997</v>
      </c>
      <c r="E16" s="47">
        <v>1.5</v>
      </c>
      <c r="F16" s="47">
        <v>2.6</v>
      </c>
      <c r="G16" s="47">
        <v>5.3066000000000004</v>
      </c>
      <c r="H16" s="47">
        <v>0.7</v>
      </c>
      <c r="I16" s="47"/>
      <c r="J16" s="47"/>
      <c r="K16" s="47"/>
      <c r="L16" s="47">
        <v>0.4</v>
      </c>
      <c r="M16" s="47">
        <v>0</v>
      </c>
      <c r="N16" s="47"/>
      <c r="O16" s="47">
        <v>0.4</v>
      </c>
      <c r="P16" s="47">
        <v>0</v>
      </c>
      <c r="Q16" s="47"/>
      <c r="R16" s="47">
        <v>0</v>
      </c>
      <c r="S16" s="47">
        <v>0.67999999999997296</v>
      </c>
      <c r="T16" s="47"/>
      <c r="U16" s="47"/>
      <c r="V16" s="47"/>
      <c r="W16" s="47"/>
      <c r="X16" s="47">
        <v>3.71462</v>
      </c>
      <c r="Y16" s="47"/>
      <c r="Z16" s="47"/>
      <c r="AB16" s="47">
        <v>2.1226400000000001</v>
      </c>
      <c r="AC16" s="47">
        <v>0</v>
      </c>
      <c r="AD16" s="47"/>
      <c r="AE16" s="47">
        <v>2.1226400000000001</v>
      </c>
      <c r="AF16" s="47">
        <v>0</v>
      </c>
      <c r="AG16" s="47"/>
      <c r="AH16" s="47">
        <v>0</v>
      </c>
      <c r="AI16" s="47">
        <v>3.60848799999986</v>
      </c>
      <c r="AJ16" s="47"/>
      <c r="AK16" s="47"/>
      <c r="AL16" s="47"/>
    </row>
    <row r="21" spans="1:1">
      <c r="A21" s="245" t="s">
        <v>91</v>
      </c>
    </row>
    <row r="22" spans="1:1">
      <c r="A22" s="245"/>
    </row>
  </sheetData>
  <mergeCells count="23">
    <mergeCell ref="R11:V11"/>
    <mergeCell ref="X11:Z11"/>
    <mergeCell ref="A21:A22"/>
    <mergeCell ref="B10:B12"/>
    <mergeCell ref="C10:C12"/>
    <mergeCell ref="D10:D12"/>
    <mergeCell ref="E10:E12"/>
    <mergeCell ref="A1:AH1"/>
    <mergeCell ref="G2:X2"/>
    <mergeCell ref="D3:AH3"/>
    <mergeCell ref="A9:AN9"/>
    <mergeCell ref="H10:V10"/>
    <mergeCell ref="X10:AL10"/>
    <mergeCell ref="AN10:AN11"/>
    <mergeCell ref="AB11:AC11"/>
    <mergeCell ref="AE11:AF11"/>
    <mergeCell ref="AH11:AL11"/>
    <mergeCell ref="A10:A12"/>
    <mergeCell ref="F10:F12"/>
    <mergeCell ref="G10:G12"/>
    <mergeCell ref="H11:J11"/>
    <mergeCell ref="L11:M11"/>
    <mergeCell ref="O11:P11"/>
  </mergeCells>
  <conditionalFormatting sqref="E13">
    <cfRule type="cellIs" dxfId="12" priority="1" operator="equal">
      <formula>1.5</formula>
    </cfRule>
    <cfRule type="cellIs" dxfId="11" priority="2" operator="equal">
      <formula>1.2</formula>
    </cfRule>
    <cfRule type="cellIs" dxfId="10" priority="3" operator="equal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6"/>
  <sheetViews>
    <sheetView tabSelected="1" workbookViewId="0">
      <selection activeCell="K6" sqref="K6"/>
    </sheetView>
  </sheetViews>
  <sheetFormatPr defaultColWidth="8.88671875" defaultRowHeight="14.4"/>
  <cols>
    <col min="1" max="1" width="19.21875" style="2" customWidth="1"/>
    <col min="2" max="2" width="8.88671875" style="2"/>
    <col min="3" max="3" width="10.6640625" style="2" customWidth="1"/>
    <col min="4" max="16384" width="8.88671875" style="2"/>
  </cols>
  <sheetData>
    <row r="1" spans="1:25" ht="15.6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3"/>
      <c r="Y1" s="33"/>
    </row>
    <row r="2" spans="1:25" ht="15.6">
      <c r="A2"/>
      <c r="B2"/>
      <c r="C2"/>
      <c r="D2"/>
      <c r="E2"/>
      <c r="F2"/>
      <c r="G2"/>
      <c r="H2" s="4"/>
      <c r="I2" s="4"/>
      <c r="J2" s="4"/>
      <c r="K2" s="4"/>
      <c r="L2"/>
      <c r="M2"/>
      <c r="N2"/>
      <c r="O2"/>
      <c r="P2"/>
      <c r="Q2"/>
      <c r="R2"/>
      <c r="S2"/>
      <c r="T2"/>
      <c r="U2"/>
      <c r="V2"/>
      <c r="W2" s="4"/>
      <c r="X2" s="4"/>
      <c r="Y2" s="33"/>
    </row>
    <row r="3" spans="1:25" ht="15.6">
      <c r="A3" s="5" t="s">
        <v>1</v>
      </c>
      <c r="B3" s="5"/>
      <c r="C3" s="5" t="s">
        <v>2</v>
      </c>
      <c r="D3" s="5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</row>
    <row r="4" spans="1:25" ht="15.6">
      <c r="A4" s="6"/>
      <c r="B4" s="5"/>
      <c r="C4" s="5"/>
      <c r="D4" s="5"/>
      <c r="E4" s="249"/>
      <c r="F4" s="249"/>
      <c r="G4" s="249"/>
      <c r="H4" s="249"/>
      <c r="I4" s="249"/>
      <c r="J4" s="249"/>
      <c r="K4" s="249"/>
      <c r="L4" s="249"/>
      <c r="M4" s="249"/>
      <c r="N4" s="249"/>
      <c r="O4" s="249"/>
      <c r="P4" s="249"/>
      <c r="Q4" s="249"/>
      <c r="R4" s="249"/>
      <c r="S4" s="249"/>
      <c r="T4" s="249"/>
      <c r="U4" s="249"/>
      <c r="V4" s="249"/>
      <c r="W4" s="249"/>
      <c r="X4" s="249"/>
      <c r="Y4" s="249"/>
    </row>
    <row r="5" spans="1:25" ht="15.6">
      <c r="A5" s="7" t="s">
        <v>4</v>
      </c>
      <c r="B5" s="5"/>
      <c r="C5" s="5" t="s">
        <v>2</v>
      </c>
      <c r="D5" s="5"/>
      <c r="E5" s="7" t="s">
        <v>5</v>
      </c>
      <c r="F5" s="7"/>
      <c r="G5" s="7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 s="33"/>
    </row>
    <row r="6" spans="1:25" ht="15.6">
      <c r="A6" s="7" t="s">
        <v>6</v>
      </c>
      <c r="B6" s="5"/>
      <c r="C6" s="5" t="s">
        <v>2</v>
      </c>
      <c r="D6" s="5"/>
      <c r="E6" s="8" t="s">
        <v>143</v>
      </c>
      <c r="F6" s="7"/>
      <c r="G6" s="7"/>
      <c r="H6"/>
      <c r="I6"/>
      <c r="J6"/>
      <c r="K6"/>
      <c r="L6"/>
      <c r="M6"/>
      <c r="N6" s="138"/>
      <c r="O6"/>
      <c r="P6"/>
      <c r="Q6"/>
      <c r="R6"/>
      <c r="S6"/>
      <c r="T6"/>
      <c r="U6"/>
      <c r="V6"/>
      <c r="W6"/>
      <c r="X6"/>
      <c r="Y6" s="33"/>
    </row>
    <row r="7" spans="1:25" ht="15.6">
      <c r="A7" s="7" t="s">
        <v>7</v>
      </c>
      <c r="B7" s="5"/>
      <c r="C7" s="5" t="s">
        <v>2</v>
      </c>
      <c r="D7" s="5"/>
      <c r="E7" s="7"/>
      <c r="F7" s="7"/>
      <c r="G7" s="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 s="33"/>
    </row>
    <row r="8" spans="1:25" ht="15.6">
      <c r="A8" s="7" t="s">
        <v>8</v>
      </c>
      <c r="B8" s="5"/>
      <c r="C8" s="5" t="s">
        <v>2</v>
      </c>
      <c r="D8" s="5"/>
      <c r="E8" s="7"/>
      <c r="F8" s="7"/>
      <c r="G8" s="7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 s="33"/>
    </row>
    <row r="9" spans="1:25" ht="15.6">
      <c r="A9" s="8" t="s">
        <v>9</v>
      </c>
      <c r="B9" s="5"/>
      <c r="C9" s="5" t="s">
        <v>2</v>
      </c>
      <c r="D9" s="5"/>
      <c r="E9" s="7">
        <v>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/>
      <c r="X9"/>
      <c r="Y9" s="33"/>
    </row>
    <row r="10" spans="1:25" ht="18">
      <c r="A10" s="225" t="s">
        <v>92</v>
      </c>
      <c r="B10" s="226"/>
      <c r="C10" s="226"/>
      <c r="D10" s="226"/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/>
      <c r="V10" s="226"/>
      <c r="W10" s="226"/>
      <c r="X10" s="226"/>
      <c r="Y10" s="227"/>
    </row>
    <row r="11" spans="1:25" s="1" customFormat="1" ht="43.2">
      <c r="A11" s="9" t="s">
        <v>12</v>
      </c>
      <c r="B11" s="10" t="s">
        <v>93</v>
      </c>
      <c r="C11" s="10" t="s">
        <v>94</v>
      </c>
      <c r="D11" s="10" t="s">
        <v>95</v>
      </c>
      <c r="E11" s="10" t="s">
        <v>96</v>
      </c>
      <c r="F11" s="10" t="s">
        <v>97</v>
      </c>
      <c r="G11" s="10" t="s">
        <v>98</v>
      </c>
      <c r="H11" s="10" t="s">
        <v>99</v>
      </c>
      <c r="I11" s="10" t="s">
        <v>100</v>
      </c>
      <c r="J11" s="10" t="s">
        <v>101</v>
      </c>
      <c r="K11" s="10" t="s">
        <v>102</v>
      </c>
      <c r="L11" s="10" t="s">
        <v>103</v>
      </c>
      <c r="M11" s="10" t="s">
        <v>104</v>
      </c>
      <c r="N11" s="10" t="s">
        <v>105</v>
      </c>
      <c r="O11" s="10" t="s">
        <v>106</v>
      </c>
      <c r="P11" s="10" t="s">
        <v>107</v>
      </c>
      <c r="Q11" s="10" t="s">
        <v>108</v>
      </c>
      <c r="R11" s="10" t="s">
        <v>109</v>
      </c>
      <c r="S11" s="10" t="s">
        <v>110</v>
      </c>
      <c r="T11" s="10" t="s">
        <v>111</v>
      </c>
      <c r="U11" s="10" t="s">
        <v>112</v>
      </c>
      <c r="V11" s="10" t="s">
        <v>113</v>
      </c>
      <c r="W11" s="10" t="s">
        <v>114</v>
      </c>
      <c r="X11" s="28" t="s">
        <v>115</v>
      </c>
      <c r="Y11" s="34" t="s">
        <v>116</v>
      </c>
    </row>
    <row r="12" spans="1:25" s="132" customFormat="1" ht="76.2" customHeight="1">
      <c r="A12" s="123" t="s">
        <v>12</v>
      </c>
      <c r="B12" s="139" t="s">
        <v>39</v>
      </c>
      <c r="C12" s="124" t="s">
        <v>117</v>
      </c>
      <c r="D12" s="125" t="s">
        <v>118</v>
      </c>
      <c r="E12" s="126" t="s">
        <v>119</v>
      </c>
      <c r="F12" s="126" t="s">
        <v>120</v>
      </c>
      <c r="G12" s="126" t="s">
        <v>121</v>
      </c>
      <c r="H12" s="126" t="s">
        <v>122</v>
      </c>
      <c r="I12" s="126" t="s">
        <v>123</v>
      </c>
      <c r="J12" s="126" t="s">
        <v>124</v>
      </c>
      <c r="K12" s="126" t="s">
        <v>125</v>
      </c>
      <c r="L12" s="126" t="s">
        <v>126</v>
      </c>
      <c r="M12" s="127" t="s">
        <v>127</v>
      </c>
      <c r="N12" s="128" t="s">
        <v>128</v>
      </c>
      <c r="O12" s="129" t="s">
        <v>129</v>
      </c>
      <c r="P12" s="130" t="s">
        <v>130</v>
      </c>
      <c r="Q12" s="130" t="s">
        <v>131</v>
      </c>
      <c r="R12" s="130" t="s">
        <v>132</v>
      </c>
      <c r="S12" s="130" t="s">
        <v>133</v>
      </c>
      <c r="T12" s="130" t="s">
        <v>134</v>
      </c>
      <c r="U12" s="130" t="s">
        <v>135</v>
      </c>
      <c r="V12" s="131" t="s">
        <v>136</v>
      </c>
      <c r="W12" s="124" t="s">
        <v>137</v>
      </c>
      <c r="X12" s="132" t="s">
        <v>138</v>
      </c>
      <c r="Y12" s="132" t="s">
        <v>139</v>
      </c>
    </row>
    <row r="13" spans="1:25">
      <c r="A13" s="11" t="s">
        <v>79</v>
      </c>
      <c r="B13" s="133" t="s">
        <v>80</v>
      </c>
      <c r="C13" s="12">
        <v>0</v>
      </c>
      <c r="D13" s="13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20">
        <v>0</v>
      </c>
      <c r="N13" s="21">
        <v>0</v>
      </c>
      <c r="O13" s="22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9">
        <v>0</v>
      </c>
      <c r="W13" s="30">
        <v>0</v>
      </c>
    </row>
    <row r="14" spans="1:25">
      <c r="A14" s="15" t="s">
        <v>79</v>
      </c>
      <c r="B14" s="16">
        <v>2513</v>
      </c>
      <c r="C14" s="17">
        <v>2.2000000000000499</v>
      </c>
      <c r="D14" s="18">
        <v>0</v>
      </c>
      <c r="E14" s="19">
        <v>0</v>
      </c>
      <c r="F14" s="19">
        <v>0</v>
      </c>
      <c r="G14" s="19">
        <v>0</v>
      </c>
      <c r="H14" s="19">
        <v>1</v>
      </c>
      <c r="I14" s="19">
        <v>0</v>
      </c>
      <c r="J14" s="19">
        <v>0</v>
      </c>
      <c r="K14" s="19">
        <v>0</v>
      </c>
      <c r="L14" s="19">
        <v>0</v>
      </c>
      <c r="M14" s="24">
        <v>0</v>
      </c>
      <c r="N14" s="25">
        <v>0</v>
      </c>
      <c r="O14" s="26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31">
        <v>0</v>
      </c>
      <c r="W14" s="32">
        <v>0</v>
      </c>
    </row>
    <row r="15" spans="1:25" ht="29.4" customHeight="1">
      <c r="A15" s="15" t="s">
        <v>79</v>
      </c>
      <c r="B15" s="16" t="s">
        <v>90</v>
      </c>
      <c r="C15" s="17">
        <v>2.0299999999999701</v>
      </c>
      <c r="D15" s="18">
        <v>0</v>
      </c>
      <c r="E15" s="19">
        <v>0</v>
      </c>
      <c r="F15" s="19">
        <v>0</v>
      </c>
      <c r="G15" s="19">
        <v>1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24">
        <v>0</v>
      </c>
      <c r="N15" s="25">
        <v>0</v>
      </c>
      <c r="O15" s="26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31">
        <v>0</v>
      </c>
      <c r="W15" s="32">
        <v>0</v>
      </c>
    </row>
    <row r="16" spans="1:25">
      <c r="A16" s="134" t="s">
        <v>145</v>
      </c>
    </row>
  </sheetData>
  <mergeCells count="3">
    <mergeCell ref="A1:W1"/>
    <mergeCell ref="A10:Y10"/>
    <mergeCell ref="E3:Y4"/>
  </mergeCells>
  <conditionalFormatting sqref="C12">
    <cfRule type="cellIs" dxfId="9" priority="2" operator="between">
      <formula>4.16</formula>
      <formula>4.65</formula>
    </cfRule>
    <cfRule type="cellIs" dxfId="8" priority="3" operator="between">
      <formula>3.66</formula>
      <formula>4.15</formula>
    </cfRule>
    <cfRule type="cellIs" dxfId="7" priority="4" operator="between">
      <formula>3.16</formula>
      <formula>3.65</formula>
    </cfRule>
    <cfRule type="cellIs" dxfId="6" priority="5" operator="between">
      <formula>2.66</formula>
      <formula>3.15</formula>
    </cfRule>
    <cfRule type="cellIs" dxfId="5" priority="6" operator="between">
      <formula>2.16</formula>
      <formula>2.65</formula>
    </cfRule>
    <cfRule type="cellIs" dxfId="4" priority="7" operator="between">
      <formula>1.66</formula>
      <formula>2.15</formula>
    </cfRule>
    <cfRule type="cellIs" dxfId="3" priority="8" operator="between">
      <formula>1.06</formula>
      <formula>1.65</formula>
    </cfRule>
    <cfRule type="cellIs" dxfId="2" priority="9" operator="between">
      <formula>0.76</formula>
      <formula>1.05</formula>
    </cfRule>
    <cfRule type="cellIs" dxfId="1" priority="10" operator="between">
      <formula>0</formula>
      <formula>0.75</formula>
    </cfRule>
  </conditionalFormatting>
  <conditionalFormatting sqref="D12:Y12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0F968-9500-45D6-944B-5052F1AD3DAC}">
  <dimension ref="A1:R14"/>
  <sheetViews>
    <sheetView workbookViewId="0">
      <selection activeCell="T11" sqref="T11"/>
    </sheetView>
  </sheetViews>
  <sheetFormatPr defaultRowHeight="14.4"/>
  <cols>
    <col min="1" max="1" width="11.21875" customWidth="1"/>
  </cols>
  <sheetData>
    <row r="1" spans="1:18" ht="15.6">
      <c r="A1" s="175" t="s">
        <v>0</v>
      </c>
      <c r="B1" s="175"/>
      <c r="C1" s="175"/>
      <c r="D1" s="175"/>
      <c r="E1" s="175"/>
      <c r="F1" s="175"/>
      <c r="G1" s="175"/>
      <c r="H1" s="175"/>
      <c r="I1" s="140"/>
      <c r="J1" s="140"/>
      <c r="K1" s="140"/>
      <c r="L1" s="140"/>
      <c r="P1" s="141"/>
      <c r="Q1" s="141"/>
      <c r="R1" s="141"/>
    </row>
    <row r="2" spans="1:18" ht="15.6">
      <c r="G2" s="142"/>
      <c r="H2" s="142"/>
      <c r="I2" s="142"/>
      <c r="J2" s="142"/>
      <c r="K2" s="142"/>
      <c r="L2" s="142"/>
      <c r="P2" s="141"/>
      <c r="Q2" s="141"/>
      <c r="R2" s="141"/>
    </row>
    <row r="3" spans="1:18" ht="15.6">
      <c r="A3" s="143" t="s">
        <v>1</v>
      </c>
      <c r="B3" s="143"/>
      <c r="C3" s="143" t="s">
        <v>2</v>
      </c>
      <c r="D3" s="176" t="str">
        <f>+'[1]Tax Invoice'!C12</f>
        <v>UNDERGROUND SEWERAGE NETWORK FOR SOLAPUR UNDER MAHARASHTRA SUVARNA JAYANTI NAGAROTHAN MAHABHIYAN (STATE LEVEL)</v>
      </c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44"/>
      <c r="R3" s="144"/>
    </row>
    <row r="4" spans="1:18" ht="15.6">
      <c r="A4" s="145"/>
      <c r="B4" s="143"/>
      <c r="C4" s="143"/>
      <c r="D4" s="176"/>
      <c r="E4" s="176"/>
      <c r="F4" s="176"/>
      <c r="G4" s="176"/>
      <c r="H4" s="176"/>
      <c r="I4" s="176"/>
      <c r="J4" s="176"/>
      <c r="K4" s="176"/>
      <c r="L4" s="176"/>
      <c r="M4" s="176"/>
      <c r="N4" s="176"/>
      <c r="O4" s="176"/>
      <c r="P4" s="176"/>
      <c r="Q4" s="144"/>
      <c r="R4" s="144"/>
    </row>
    <row r="5" spans="1:18" ht="15.6">
      <c r="A5" s="146" t="s">
        <v>4</v>
      </c>
      <c r="B5" s="143"/>
      <c r="C5" s="143" t="s">
        <v>2</v>
      </c>
      <c r="D5" s="147" t="s">
        <v>5</v>
      </c>
      <c r="E5" s="146"/>
      <c r="F5" s="146"/>
      <c r="P5" s="141"/>
      <c r="Q5" s="141"/>
      <c r="R5" s="141"/>
    </row>
    <row r="6" spans="1:18" ht="15.6">
      <c r="A6" s="146" t="s">
        <v>6</v>
      </c>
      <c r="B6" s="143"/>
      <c r="C6" s="143" t="s">
        <v>2</v>
      </c>
      <c r="D6" s="148" t="s">
        <v>181</v>
      </c>
      <c r="E6" s="146"/>
      <c r="F6" s="146"/>
      <c r="P6" s="141"/>
      <c r="Q6" s="141"/>
      <c r="R6" s="141"/>
    </row>
    <row r="7" spans="1:18" ht="15.6">
      <c r="A7" s="146" t="s">
        <v>7</v>
      </c>
      <c r="B7" s="143"/>
      <c r="C7" s="143" t="s">
        <v>2</v>
      </c>
      <c r="D7" s="147"/>
      <c r="E7" s="146"/>
      <c r="F7" s="146"/>
      <c r="P7" s="141"/>
      <c r="Q7" s="141"/>
      <c r="R7" s="141"/>
    </row>
    <row r="8" spans="1:18" ht="15.6">
      <c r="A8" s="146" t="s">
        <v>8</v>
      </c>
      <c r="B8" s="143"/>
      <c r="C8" s="143" t="s">
        <v>2</v>
      </c>
      <c r="D8" s="147"/>
      <c r="E8" s="146"/>
      <c r="F8" s="146"/>
      <c r="P8" s="141"/>
      <c r="Q8" s="141"/>
      <c r="R8" s="141"/>
    </row>
    <row r="9" spans="1:18" ht="16.2" thickBot="1">
      <c r="A9" s="149" t="s">
        <v>9</v>
      </c>
      <c r="B9" s="143"/>
      <c r="C9" s="143" t="s">
        <v>2</v>
      </c>
      <c r="D9" s="147" t="str">
        <f>[1]Absract!D9</f>
        <v>1st</v>
      </c>
      <c r="E9" s="146"/>
      <c r="F9" s="146"/>
      <c r="G9" s="146"/>
      <c r="P9" s="141"/>
      <c r="Q9" s="141"/>
      <c r="R9" s="141"/>
    </row>
    <row r="10" spans="1:18" ht="18.600000000000001" thickBot="1">
      <c r="A10" s="177" t="s">
        <v>149</v>
      </c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9"/>
    </row>
    <row r="11" spans="1:18" ht="43.8" thickBot="1">
      <c r="A11" s="150" t="s">
        <v>12</v>
      </c>
      <c r="B11" s="151" t="s">
        <v>150</v>
      </c>
      <c r="C11" s="151" t="s">
        <v>151</v>
      </c>
      <c r="D11" s="151" t="s">
        <v>14</v>
      </c>
      <c r="E11" s="151" t="s">
        <v>18</v>
      </c>
      <c r="F11" s="151" t="s">
        <v>152</v>
      </c>
      <c r="G11" s="172" t="s">
        <v>153</v>
      </c>
      <c r="H11" s="172" t="s">
        <v>154</v>
      </c>
      <c r="I11" s="172" t="s">
        <v>155</v>
      </c>
      <c r="J11" s="172" t="s">
        <v>156</v>
      </c>
      <c r="K11" s="172" t="s">
        <v>157</v>
      </c>
      <c r="L11" s="172" t="s">
        <v>158</v>
      </c>
      <c r="M11" s="172" t="s">
        <v>159</v>
      </c>
      <c r="N11" s="172" t="s">
        <v>160</v>
      </c>
      <c r="O11" s="172" t="s">
        <v>161</v>
      </c>
      <c r="P11" s="172" t="s">
        <v>162</v>
      </c>
      <c r="Q11" s="172" t="s">
        <v>163</v>
      </c>
      <c r="R11" s="173" t="s">
        <v>164</v>
      </c>
    </row>
    <row r="12" spans="1:18" s="112" customFormat="1" ht="29.4" thickBot="1">
      <c r="A12" s="174" t="s">
        <v>12</v>
      </c>
      <c r="B12" s="166" t="s">
        <v>39</v>
      </c>
      <c r="C12" s="167" t="s">
        <v>46</v>
      </c>
      <c r="D12" s="167" t="s">
        <v>40</v>
      </c>
      <c r="E12" s="167" t="s">
        <v>44</v>
      </c>
      <c r="F12" s="167" t="s">
        <v>165</v>
      </c>
      <c r="G12" s="167" t="s">
        <v>166</v>
      </c>
      <c r="H12" s="167" t="s">
        <v>167</v>
      </c>
      <c r="I12" s="167" t="s">
        <v>168</v>
      </c>
      <c r="J12" s="167" t="s">
        <v>169</v>
      </c>
      <c r="K12" s="167" t="s">
        <v>170</v>
      </c>
      <c r="L12" s="168" t="s">
        <v>171</v>
      </c>
      <c r="M12" s="169" t="s">
        <v>172</v>
      </c>
      <c r="N12" s="170" t="s">
        <v>173</v>
      </c>
      <c r="O12" s="170" t="s">
        <v>174</v>
      </c>
      <c r="P12" s="170" t="s">
        <v>175</v>
      </c>
      <c r="Q12" s="170" t="s">
        <v>176</v>
      </c>
      <c r="R12" s="171" t="s">
        <v>177</v>
      </c>
    </row>
    <row r="13" spans="1:18" ht="35.4" customHeight="1" thickBot="1">
      <c r="A13" s="152" t="s">
        <v>182</v>
      </c>
      <c r="B13" s="153" t="s">
        <v>179</v>
      </c>
      <c r="C13" s="154">
        <f>'[1]Tr.Ex.'!I14</f>
        <v>150</v>
      </c>
      <c r="D13" s="155">
        <f>'[1]Tr.Ex.'!C14</f>
        <v>0</v>
      </c>
      <c r="E13" s="156">
        <f>'[1]Tr.Ex.'!G14</f>
        <v>1.2</v>
      </c>
      <c r="F13" s="155">
        <v>0</v>
      </c>
      <c r="G13" s="157">
        <f t="shared" ref="G13:G14" si="0">IF(C13=150,F13,0)</f>
        <v>0</v>
      </c>
      <c r="H13" s="157">
        <f t="shared" ref="H13:H14" si="1">IF(C13=200,F13,0)</f>
        <v>0</v>
      </c>
      <c r="I13" s="157">
        <f t="shared" ref="I13:I14" si="2">IF(C13=250,F13,0)</f>
        <v>0</v>
      </c>
      <c r="J13" s="157">
        <f t="shared" ref="J13:J14" si="3">IF(C13=300,F13,0)</f>
        <v>0</v>
      </c>
      <c r="K13" s="157">
        <f t="shared" ref="K13:K14" si="4">IF(C13=350,F13,0)</f>
        <v>0</v>
      </c>
      <c r="L13" s="158">
        <f t="shared" ref="L13:L14" si="5">IF(C13=400,F13,0)</f>
        <v>0</v>
      </c>
      <c r="M13" s="159">
        <f t="shared" ref="M13:M14" si="6">IF(C13=450,F13,0)</f>
        <v>0</v>
      </c>
      <c r="N13" s="160">
        <f t="shared" ref="N13:N14" si="7">IF(C13=500,F13,0)</f>
        <v>0</v>
      </c>
      <c r="O13" s="160">
        <f t="shared" ref="O13:O14" si="8">IF(B13=600,E13,0)</f>
        <v>0</v>
      </c>
      <c r="P13" s="160">
        <f t="shared" ref="P13:P14" si="9">IF(C13=700,F13,0)</f>
        <v>0</v>
      </c>
      <c r="Q13" s="160">
        <f t="shared" ref="Q13:Q14" si="10">IF(C13=900,F13,0)</f>
        <v>0</v>
      </c>
      <c r="R13" s="161">
        <f t="shared" ref="R13:R14" si="11">IF(C13=1200,F13,0)</f>
        <v>0</v>
      </c>
    </row>
    <row r="14" spans="1:18" ht="34.200000000000003" customHeight="1">
      <c r="A14" s="152" t="s">
        <v>178</v>
      </c>
      <c r="B14" s="162" t="s">
        <v>180</v>
      </c>
      <c r="C14" s="163">
        <f>'[1]Tr.Ex.'!I15</f>
        <v>150</v>
      </c>
      <c r="D14" s="164">
        <f>'[1]Tr.Ex.'!C15</f>
        <v>24.2</v>
      </c>
      <c r="E14" s="165">
        <f>'[1]Tr.Ex.'!G15</f>
        <v>1.2</v>
      </c>
      <c r="F14" s="164">
        <f>+D14-((E13+E14)/2)+0.2</f>
        <v>23.2</v>
      </c>
      <c r="G14" s="160">
        <f t="shared" si="0"/>
        <v>23.2</v>
      </c>
      <c r="H14" s="160">
        <f t="shared" si="1"/>
        <v>0</v>
      </c>
      <c r="I14" s="160">
        <f t="shared" si="2"/>
        <v>0</v>
      </c>
      <c r="J14" s="160">
        <f t="shared" si="3"/>
        <v>0</v>
      </c>
      <c r="K14" s="160">
        <f t="shared" si="4"/>
        <v>0</v>
      </c>
      <c r="L14" s="161">
        <f t="shared" si="5"/>
        <v>0</v>
      </c>
      <c r="M14" s="159">
        <f t="shared" si="6"/>
        <v>0</v>
      </c>
      <c r="N14" s="160">
        <f t="shared" si="7"/>
        <v>0</v>
      </c>
      <c r="O14" s="160">
        <f t="shared" si="8"/>
        <v>0</v>
      </c>
      <c r="P14" s="160">
        <f t="shared" si="9"/>
        <v>0</v>
      </c>
      <c r="Q14" s="160">
        <f t="shared" si="10"/>
        <v>0</v>
      </c>
      <c r="R14" s="161">
        <f t="shared" si="11"/>
        <v>0</v>
      </c>
    </row>
  </sheetData>
  <mergeCells count="3">
    <mergeCell ref="A1:H1"/>
    <mergeCell ref="D3:P4"/>
    <mergeCell ref="A10:R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Tr.Ex.</vt:lpstr>
      <vt:lpstr>MH Ex.</vt:lpstr>
      <vt:lpstr>MH &amp; DC</vt:lpstr>
      <vt:lpstr>Laying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2025-12-09T11:09:00Z</dcterms:created>
  <dcterms:modified xsi:type="dcterms:W3CDTF">2026-01-20T08:55:42Z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338E3AEB940240379FE2339D07BE9102_12</vt:lpwstr>
  </property>
  <property fmtid="{D5CDD505-2E9C-101B-9397-08002B2CF9AE}" pid="3" name="KSOProductBuildVer">
    <vt:lpwstr>1033-12.2.0.23155</vt:lpwstr>
  </property>
  <property fmtid="{D5CDD505-2E9C-101B-9397-08002B2CF9AE}" pid="4" name="KSOReadingLayout">
    <vt:bool>false</vt:bool>
  </property>
</Properties>
</file>