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Music\31052025\Error_files\"/>
    </mc:Choice>
  </mc:AlternateContent>
  <xr:revisionPtr revIDLastSave="0" documentId="13_ncr:1_{4EB9B6C9-7E61-4185-ACBE-94528D1CEEF1}" xr6:coauthVersionLast="47" xr6:coauthVersionMax="47" xr10:uidLastSave="{00000000-0000-0000-0000-000000000000}"/>
  <bookViews>
    <workbookView xWindow="0" yWindow="1704" windowWidth="23040" windowHeight="112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2" i="1" l="1"/>
  <c r="G8" i="1"/>
  <c r="P12" i="1"/>
  <c r="L12" i="1"/>
  <c r="O7" i="1"/>
  <c r="H8" i="1" l="1"/>
  <c r="M8" i="1" s="1"/>
  <c r="M12" i="1" s="1"/>
  <c r="K23" i="1" s="1"/>
  <c r="J8" i="1"/>
  <c r="K8" i="1"/>
  <c r="K12" i="1" s="1"/>
  <c r="K20" i="1" s="1"/>
  <c r="I8" i="1" l="1"/>
  <c r="N8" i="1"/>
  <c r="R11" i="1" l="1"/>
  <c r="R12" i="1" s="1"/>
  <c r="N12" i="1"/>
  <c r="P14" i="1" s="1"/>
  <c r="K21" i="1" s="1"/>
</calcChain>
</file>

<file path=xl/sharedStrings.xml><?xml version="1.0" encoding="utf-8"?>
<sst xmlns="http://schemas.openxmlformats.org/spreadsheetml/2006/main" count="33" uniqueCount="32">
  <si>
    <t>Amount</t>
  </si>
  <si>
    <t>Hold Amount</t>
  </si>
  <si>
    <t>UTR</t>
  </si>
  <si>
    <t>Advance</t>
  </si>
  <si>
    <t>Total Hold</t>
  </si>
  <si>
    <t>Advance / Surplus</t>
  </si>
  <si>
    <t>GST Remaining</t>
  </si>
  <si>
    <t>Shan Contractor</t>
  </si>
  <si>
    <t>Shan Kumar</t>
  </si>
  <si>
    <t>Extra Hold</t>
  </si>
  <si>
    <t>Rasing Main work</t>
  </si>
  <si>
    <t>28-11-2024 NEFT/AXISP00575911942/RIUP24/2443/SHAN CONTRACTOR/PUNB0148900 38360.00</t>
  </si>
  <si>
    <t>Total_Amount</t>
  </si>
  <si>
    <t>GST_SD_Amount</t>
  </si>
  <si>
    <t>Final_Amount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</si>
  <si>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</si>
  <si>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</si>
  <si>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</si>
  <si>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</si>
  <si>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</si>
  <si>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</si>
  <si>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</si>
  <si>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</si>
  <si>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</si>
  <si>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</si>
  <si>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Subcontractor:</t>
  </si>
  <si>
    <t>State:</t>
  </si>
  <si>
    <t>Uttar Pradesh</t>
  </si>
  <si>
    <t>District:</t>
  </si>
  <si>
    <t>Shamli</t>
  </si>
  <si>
    <t>Block:</t>
  </si>
  <si>
    <t>common village Rasing Main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</si>
</sst>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61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5" fontId="0" fillId="2" borderId="0" xfId="1" applyNumberFormat="1" applyFont="1" applyFill="1" applyBorder="1" applyAlignment="1">
      <alignment vertical="center"/>
    </xf>
    <xf numFmtId="165" fontId="3" fillId="2" borderId="0" xfId="1" applyNumberFormat="1" applyFont="1" applyFill="1" applyBorder="1" applyAlignment="1">
      <alignment vertical="center"/>
    </xf>
    <xf numFmtId="165" fontId="4" fillId="2" borderId="0" xfId="1" applyNumberFormat="1" applyFont="1" applyFill="1" applyBorder="1" applyAlignment="1">
      <alignment horizontal="center" vertical="center"/>
    </xf>
    <xf numFmtId="165" fontId="0" fillId="2" borderId="0" xfId="1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2" xfId="0" applyFont="1" applyFill="1" applyBorder="1" applyAlignment="1">
      <alignment vertical="center"/>
    </xf>
    <xf numFmtId="165" fontId="4" fillId="2" borderId="0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165" fontId="4" fillId="2" borderId="4" xfId="1" applyNumberFormat="1" applyFont="1" applyFill="1" applyBorder="1" applyAlignment="1">
      <alignment vertical="center"/>
    </xf>
    <xf numFmtId="9" fontId="4" fillId="2" borderId="4" xfId="1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vertical="center"/>
    </xf>
    <xf numFmtId="165" fontId="4" fillId="3" borderId="5" xfId="1" applyNumberFormat="1" applyFont="1" applyFill="1" applyBorder="1" applyAlignment="1">
      <alignment vertical="center"/>
    </xf>
    <xf numFmtId="9" fontId="4" fillId="3" borderId="5" xfId="1" applyNumberFormat="1" applyFont="1" applyFill="1" applyBorder="1" applyAlignment="1">
      <alignment vertical="center"/>
    </xf>
    <xf numFmtId="0" fontId="6" fillId="4" borderId="5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0" fillId="2" borderId="6" xfId="0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 wrapText="1"/>
    </xf>
    <xf numFmtId="15" fontId="4" fillId="2" borderId="6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65" fontId="4" fillId="2" borderId="6" xfId="1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165" fontId="4" fillId="2" borderId="3" xfId="1" applyNumberFormat="1" applyFont="1" applyFill="1" applyBorder="1" applyAlignment="1">
      <alignment vertical="center"/>
    </xf>
    <xf numFmtId="165" fontId="6" fillId="2" borderId="3" xfId="1" applyNumberFormat="1" applyFont="1" applyFill="1" applyBorder="1" applyAlignment="1">
      <alignment vertical="center"/>
    </xf>
    <xf numFmtId="165" fontId="6" fillId="2" borderId="4" xfId="1" applyNumberFormat="1" applyFont="1" applyFill="1" applyBorder="1" applyAlignment="1">
      <alignment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165" fontId="7" fillId="2" borderId="16" xfId="1" applyNumberFormat="1" applyFont="1" applyFill="1" applyBorder="1" applyAlignment="1">
      <alignment horizontal="center" vertical="center"/>
    </xf>
    <xf numFmtId="165" fontId="7" fillId="2" borderId="17" xfId="1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/>
    </xf>
    <xf numFmtId="14" fontId="2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64" fontId="8" fillId="2" borderId="3" xfId="1" applyFont="1" applyFill="1" applyBorder="1" applyAlignment="1">
      <alignment horizontal="center" vertical="center"/>
    </xf>
    <xf numFmtId="164" fontId="2" fillId="2" borderId="3" xfId="1" applyFont="1" applyFill="1" applyBorder="1" applyAlignment="1">
      <alignment horizontal="center" vertical="center"/>
    </xf>
    <xf numFmtId="0" fontId="2" fillId="0" borderId="0" xfId="0" applyFont="1"/>
    <xf numFmtId="165" fontId="9" fillId="2" borderId="1" xfId="2" applyFont="1" applyFill="1" applyBorder="1" applyAlignment="1">
      <alignment vertical="center"/>
    </xf>
    <xf numFmtId="165" fontId="9" fillId="2" borderId="2" xfId="2" applyFont="1" applyFill="1" applyBorder="1" applyAlignment="1">
      <alignment vertical="center"/>
    </xf>
    <xf numFmtId="0" fontId="10" fillId="2" borderId="2" xfId="0" applyFont="1" applyFill="1" applyBorder="1" applyAlignment="1">
      <alignment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165" fontId="7" fillId="2" borderId="14" xfId="1" applyNumberFormat="1" applyFont="1" applyFill="1" applyBorder="1" applyAlignment="1">
      <alignment horizontal="center" vertical="center"/>
    </xf>
    <xf numFmtId="165" fontId="7" fillId="2" borderId="15" xfId="1" applyNumberFormat="1" applyFont="1" applyFill="1" applyBorder="1" applyAlignment="1">
      <alignment horizontal="center" vertical="center"/>
    </xf>
    <xf numFmtId="165" fontId="0" fillId="2" borderId="8" xfId="1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14" fontId="7" fillId="2" borderId="7" xfId="0" applyNumberFormat="1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165" fontId="7" fillId="2" borderId="7" xfId="1" applyNumberFormat="1" applyFont="1" applyFill="1" applyBorder="1" applyAlignment="1">
      <alignment horizontal="center" vertical="center"/>
    </xf>
    <xf numFmtId="165" fontId="7" fillId="2" borderId="13" xfId="1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9C5DF4C3-49D3-495F-8A9D-AE482547C563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23"/>
  <sheetViews>
    <sheetView tabSelected="1" workbookViewId="0">
      <selection activeCell="B8" sqref="B8"/>
    </sheetView>
  </sheetViews>
  <sheetFormatPr defaultColWidth="9" defaultRowHeight="14.4" x14ac:dyDescent="0.3"/>
  <cols>
    <col min="1" max="1" width="9" style="1"/>
    <col min="2" max="2" width="30" style="1" customWidth="1"/>
    <col min="3" max="3" width="13.44140625" style="1" bestFit="1" customWidth="1"/>
    <col min="4" max="4" width="11.5546875" style="1" bestFit="1" customWidth="1"/>
    <col min="5" max="5" width="13.33203125" style="1" bestFit="1" customWidth="1"/>
    <col min="6" max="7" width="13.33203125" style="1" customWidth="1"/>
    <col min="8" max="8" width="14.6640625" style="6" customWidth="1"/>
    <col min="9" max="9" width="12.88671875" style="6" bestFit="1" customWidth="1"/>
    <col min="10" max="10" width="10.6640625" style="1" bestFit="1" customWidth="1"/>
    <col min="11" max="12" width="14.109375" style="1" customWidth="1"/>
    <col min="13" max="15" width="14.88671875" style="1" customWidth="1"/>
    <col min="16" max="16" width="10.5546875" style="1" bestFit="1" customWidth="1"/>
    <col min="17" max="17" width="86" style="1" bestFit="1" customWidth="1"/>
    <col min="18" max="18" width="10.88671875" style="1" bestFit="1" customWidth="1"/>
    <col min="19" max="19" width="14.88671875" style="1" customWidth="1"/>
    <col min="20" max="16384" width="9" style="1"/>
  </cols>
  <sheetData>
    <row r="1" spans="1:50" ht="20.399999999999999" thickBot="1" x14ac:dyDescent="0.35">
      <c r="A1" s="43" t="s">
        <v>25</v>
      </c>
      <c r="B1" s="4" t="s">
        <v>7</v>
      </c>
      <c r="E1" s="2"/>
      <c r="F1" s="2"/>
      <c r="G1" s="2"/>
      <c r="H1" s="3"/>
      <c r="I1" s="3"/>
    </row>
    <row r="2" spans="1:50" ht="20.399999999999999" thickBot="1" x14ac:dyDescent="0.35">
      <c r="A2" s="43" t="s">
        <v>26</v>
      </c>
      <c r="B2" s="44" t="s">
        <v>27</v>
      </c>
      <c r="C2" s="4"/>
      <c r="D2" s="4"/>
      <c r="G2" s="5"/>
      <c r="I2" s="5" t="s">
        <v>10</v>
      </c>
      <c r="J2" s="7"/>
      <c r="K2" s="7"/>
      <c r="L2" s="7"/>
      <c r="M2" s="7"/>
      <c r="N2" s="7"/>
      <c r="O2" s="7"/>
      <c r="P2" s="7"/>
      <c r="R2" s="7"/>
    </row>
    <row r="3" spans="1:50" ht="20.399999999999999" thickBot="1" x14ac:dyDescent="0.35">
      <c r="A3" s="43" t="s">
        <v>28</v>
      </c>
      <c r="B3" s="45" t="s">
        <v>29</v>
      </c>
      <c r="C3" s="4"/>
      <c r="D3" s="4"/>
      <c r="G3" s="5"/>
      <c r="I3" s="5"/>
      <c r="J3" s="7"/>
      <c r="K3" s="7"/>
      <c r="L3" s="7"/>
      <c r="M3" s="7"/>
      <c r="N3" s="7"/>
      <c r="O3" s="7"/>
      <c r="P3" s="7"/>
      <c r="R3" s="7"/>
    </row>
    <row r="4" spans="1:50" ht="15" thickBot="1" x14ac:dyDescent="0.35">
      <c r="A4" s="43" t="s">
        <v>30</v>
      </c>
      <c r="B4" s="46" t="s">
        <v>29</v>
      </c>
      <c r="C4" s="8"/>
      <c r="D4" s="8"/>
      <c r="E4" s="8"/>
      <c r="F4" s="7"/>
      <c r="G4" s="7"/>
      <c r="H4" s="9"/>
      <c r="I4" s="9"/>
      <c r="J4" s="7"/>
      <c r="K4" s="7"/>
      <c r="O4" s="10"/>
      <c r="Q4" s="11"/>
    </row>
    <row r="5" spans="1:50" ht="28.8" x14ac:dyDescent="0.3">
      <c r="A5" s="38" t="s">
        <v>15</v>
      </c>
      <c r="B5" s="37" t="s">
        <v>16</v>
      </c>
      <c r="C5" s="39" t="s">
        <v>17</v>
      </c>
      <c r="D5" s="40" t="s">
        <v>18</v>
      </c>
      <c r="E5" s="37" t="s">
        <v>19</v>
      </c>
      <c r="F5" s="37" t="s">
        <v>20</v>
      </c>
      <c r="G5" s="40" t="s">
        <v>21</v>
      </c>
      <c r="H5" s="41" t="s">
        <v>22</v>
      </c>
      <c r="I5" s="42" t="s">
        <v>0</v>
      </c>
      <c r="J5" s="37" t="s">
        <v>23</v>
      </c>
      <c r="K5" s="37" t="s">
        <v>24</v>
      </c>
      <c r="L5" s="12" t="s">
        <v>1</v>
      </c>
      <c r="M5" s="37" t="s">
        <v>13</v>
      </c>
      <c r="N5" s="37" t="s">
        <v>14</v>
      </c>
      <c r="O5" s="12"/>
      <c r="P5" s="37" t="s">
        <v>12</v>
      </c>
      <c r="Q5" s="37" t="s">
        <v>2</v>
      </c>
      <c r="R5" s="12" t="s">
        <v>3</v>
      </c>
    </row>
    <row r="6" spans="1:50" ht="15" thickBot="1" x14ac:dyDescent="0.35">
      <c r="A6" s="13"/>
      <c r="B6" s="14"/>
      <c r="C6" s="14"/>
      <c r="D6" s="14"/>
      <c r="E6" s="14"/>
      <c r="F6" s="14"/>
      <c r="G6" s="14"/>
      <c r="H6" s="15">
        <v>0.18</v>
      </c>
      <c r="I6" s="14"/>
      <c r="J6" s="15">
        <v>0.01</v>
      </c>
      <c r="K6" s="15">
        <v>0.05</v>
      </c>
      <c r="L6" s="15"/>
      <c r="M6" s="15">
        <v>0.18</v>
      </c>
      <c r="N6" s="14"/>
      <c r="O6" s="16"/>
      <c r="P6" s="15"/>
      <c r="Q6" s="14"/>
      <c r="R6" s="15"/>
    </row>
    <row r="7" spans="1:50" s="21" customFormat="1" ht="20.100000000000001" customHeight="1" x14ac:dyDescent="0.3">
      <c r="A7" s="17"/>
      <c r="B7" s="18"/>
      <c r="C7" s="18"/>
      <c r="D7" s="18"/>
      <c r="E7" s="18"/>
      <c r="F7" s="18"/>
      <c r="G7" s="18"/>
      <c r="H7" s="19"/>
      <c r="I7" s="18"/>
      <c r="J7" s="19"/>
      <c r="K7" s="19"/>
      <c r="L7" s="19"/>
      <c r="M7" s="19"/>
      <c r="N7" s="18"/>
      <c r="O7" s="20">
        <f>A8</f>
        <v>65884</v>
      </c>
      <c r="P7" s="19"/>
      <c r="Q7" s="18"/>
      <c r="R7" s="19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</row>
    <row r="8" spans="1:50" x14ac:dyDescent="0.3">
      <c r="A8" s="22">
        <v>65884</v>
      </c>
      <c r="B8" s="5" t="s">
        <v>31</v>
      </c>
      <c r="C8" s="24">
        <v>45537</v>
      </c>
      <c r="D8" s="25">
        <v>33</v>
      </c>
      <c r="E8" s="26">
        <v>44000</v>
      </c>
      <c r="F8" s="26"/>
      <c r="G8" s="26">
        <f>ROUND(E8-F8,)</f>
        <v>44000</v>
      </c>
      <c r="H8" s="26">
        <f>G8*18%</f>
        <v>7920</v>
      </c>
      <c r="I8" s="26">
        <f>G8+H8</f>
        <v>51920</v>
      </c>
      <c r="J8" s="26">
        <f>ROUND(G8*$J$6,)</f>
        <v>440</v>
      </c>
      <c r="K8" s="26">
        <f>G8*5%</f>
        <v>2200</v>
      </c>
      <c r="L8" s="26">
        <v>3000</v>
      </c>
      <c r="M8" s="26">
        <f>H8</f>
        <v>7920</v>
      </c>
      <c r="N8" s="26">
        <f>ROUND(I8-SUM(J8:M8),0)</f>
        <v>38360</v>
      </c>
      <c r="O8" s="27"/>
      <c r="P8" s="26">
        <v>38360</v>
      </c>
      <c r="Q8" s="28" t="s">
        <v>11</v>
      </c>
      <c r="R8" s="26"/>
    </row>
    <row r="9" spans="1:50" ht="30.75" customHeight="1" x14ac:dyDescent="0.3">
      <c r="A9" s="22"/>
      <c r="B9" s="23"/>
      <c r="C9" s="24"/>
      <c r="D9" s="25"/>
      <c r="E9" s="26"/>
      <c r="F9" s="26"/>
      <c r="G9" s="26"/>
      <c r="H9" s="26"/>
      <c r="I9" s="26"/>
      <c r="J9" s="26"/>
      <c r="K9" s="26"/>
      <c r="L9" s="26"/>
      <c r="M9" s="26"/>
      <c r="N9" s="26"/>
      <c r="O9" s="29"/>
      <c r="P9" s="26"/>
      <c r="Q9" s="22"/>
      <c r="R9" s="26"/>
    </row>
    <row r="10" spans="1:50" ht="30.75" customHeight="1" x14ac:dyDescent="0.3">
      <c r="A10" s="22"/>
      <c r="B10" s="23"/>
      <c r="C10" s="24"/>
      <c r="D10" s="25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9"/>
      <c r="P10" s="26"/>
      <c r="Q10" s="22"/>
      <c r="R10" s="26"/>
    </row>
    <row r="11" spans="1:50" ht="15" thickBot="1" x14ac:dyDescent="0.35">
      <c r="A11" s="22"/>
      <c r="B11" s="23"/>
      <c r="C11" s="24"/>
      <c r="D11" s="25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9"/>
      <c r="P11" s="26"/>
      <c r="Q11" s="13"/>
      <c r="R11" s="26">
        <f>SUM(N8:N11)-SUM(P8:P11)</f>
        <v>0</v>
      </c>
    </row>
    <row r="12" spans="1:50" ht="20.100000000000001" customHeight="1" x14ac:dyDescent="0.3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1">
        <f t="shared" ref="K12:N12" si="0">SUM(K8:K11)</f>
        <v>2200</v>
      </c>
      <c r="L12" s="31">
        <f t="shared" si="0"/>
        <v>3000</v>
      </c>
      <c r="M12" s="31">
        <f t="shared" si="0"/>
        <v>7920</v>
      </c>
      <c r="N12" s="31">
        <f t="shared" si="0"/>
        <v>38360</v>
      </c>
      <c r="O12" s="31"/>
      <c r="P12" s="31">
        <f>SUM(P6:P11)</f>
        <v>38360</v>
      </c>
      <c r="Q12" s="31"/>
      <c r="R12" s="31">
        <f>SUM(R6:R11)</f>
        <v>0</v>
      </c>
    </row>
    <row r="13" spans="1:50" ht="20.100000000000001" customHeight="1" x14ac:dyDescent="0.3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</row>
    <row r="14" spans="1:50" ht="15" thickBot="1" x14ac:dyDescent="0.35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32">
        <f>N12-P12</f>
        <v>0</v>
      </c>
      <c r="Q14" s="32"/>
      <c r="R14" s="14"/>
    </row>
    <row r="17" spans="9:12" ht="15" thickBot="1" x14ac:dyDescent="0.35">
      <c r="I17" s="51"/>
      <c r="J17" s="51"/>
      <c r="K17" s="51"/>
      <c r="L17" s="51"/>
    </row>
    <row r="18" spans="9:12" ht="18" x14ac:dyDescent="0.3">
      <c r="I18" s="52" t="s">
        <v>8</v>
      </c>
      <c r="J18" s="53"/>
      <c r="K18" s="53"/>
      <c r="L18" s="54"/>
    </row>
    <row r="19" spans="9:12" ht="18" x14ac:dyDescent="0.3">
      <c r="I19" s="55">
        <v>45625</v>
      </c>
      <c r="J19" s="56"/>
      <c r="K19" s="56"/>
      <c r="L19" s="57"/>
    </row>
    <row r="20" spans="9:12" ht="18" x14ac:dyDescent="0.3">
      <c r="I20" s="58" t="s">
        <v>4</v>
      </c>
      <c r="J20" s="57"/>
      <c r="K20" s="59">
        <f>K12</f>
        <v>2200</v>
      </c>
      <c r="L20" s="60"/>
    </row>
    <row r="21" spans="9:12" ht="18" x14ac:dyDescent="0.3">
      <c r="I21" s="58" t="s">
        <v>5</v>
      </c>
      <c r="J21" s="57"/>
      <c r="K21" s="59">
        <f>P14</f>
        <v>0</v>
      </c>
      <c r="L21" s="60"/>
    </row>
    <row r="22" spans="9:12" ht="18" x14ac:dyDescent="0.3">
      <c r="I22" s="33" t="s">
        <v>9</v>
      </c>
      <c r="J22" s="34"/>
      <c r="K22" s="35"/>
      <c r="L22" s="36">
        <f>L12</f>
        <v>3000</v>
      </c>
    </row>
    <row r="23" spans="9:12" ht="18.600000000000001" thickBot="1" x14ac:dyDescent="0.35">
      <c r="I23" s="47" t="s">
        <v>6</v>
      </c>
      <c r="J23" s="48"/>
      <c r="K23" s="49">
        <f>M12-N9</f>
        <v>7920</v>
      </c>
      <c r="L23" s="50"/>
    </row>
  </sheetData>
  <mergeCells count="9">
    <mergeCell ref="I23:J23"/>
    <mergeCell ref="K23:L23"/>
    <mergeCell ref="I17:L17"/>
    <mergeCell ref="I18:L18"/>
    <mergeCell ref="I19:L19"/>
    <mergeCell ref="I20:J20"/>
    <mergeCell ref="K20:L20"/>
    <mergeCell ref="I21:J21"/>
    <mergeCell ref="K21:L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DELL-PC</dc:creator>
  <cp:lastModifiedBy>Laxmi Civil</cp:lastModifiedBy>
  <dcterms:created xsi:type="dcterms:W3CDTF">2015-06-05T18:17:20Z</dcterms:created>
  <dcterms:modified xsi:type="dcterms:W3CDTF">2025-06-04T07:52:25Z</dcterms:modified>
</cp:coreProperties>
</file>