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t uploaded\Not uploaded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1" l="1"/>
  <c r="J16" i="1"/>
  <c r="G7" i="1"/>
  <c r="K7" i="1" s="1"/>
  <c r="H7" i="1" l="1"/>
  <c r="L7" i="1" s="1"/>
  <c r="M7" i="1"/>
  <c r="M11" i="1" s="1"/>
  <c r="J7" i="1"/>
  <c r="N7" i="1"/>
  <c r="N11" i="1" s="1"/>
  <c r="I7" i="1" l="1"/>
  <c r="O7" i="1" s="1"/>
  <c r="O11" i="1" s="1"/>
  <c r="T11" i="1" s="1"/>
  <c r="K9" i="1" l="1"/>
  <c r="J9" i="1" l="1"/>
  <c r="T9" i="1" l="1"/>
  <c r="V8" i="1" l="1"/>
  <c r="V9" i="1" s="1"/>
  <c r="L9" i="1"/>
  <c r="J18" i="1" l="1"/>
  <c r="L11" i="1"/>
</calcChain>
</file>

<file path=xl/sharedStrings.xml><?xml version="1.0" encoding="utf-8"?>
<sst xmlns="http://schemas.openxmlformats.org/spreadsheetml/2006/main" count="36" uniqueCount="34">
  <si>
    <t>Amount</t>
  </si>
  <si>
    <t>PAYMENT NOTE No.</t>
  </si>
  <si>
    <t>UTR</t>
  </si>
  <si>
    <t>Total Paid Amount Rs. -</t>
  </si>
  <si>
    <t>Balance Payable Amount Rs. -</t>
  </si>
  <si>
    <t xml:space="preserve">Total Hold </t>
  </si>
  <si>
    <t>Advance/ Surplus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</si>
  <si>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</si>
  <si>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</si>
  <si>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</si>
  <si>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</si>
  <si>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</si>
  <si>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</si>
  <si>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</si>
  <si>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</si>
  <si>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</si>
  <si>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</si>
  <si>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</si>
  <si>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</si>
  <si>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Final_Amount</t>
  </si>
  <si>
    <t>Total_Amount</t>
  </si>
  <si>
    <t>Subcontractor:</t>
  </si>
  <si>
    <t>State:</t>
  </si>
  <si>
    <t>District:</t>
  </si>
  <si>
    <t>Block:</t>
  </si>
  <si>
    <t>03-03-2025 NEFT/AXISP00626657827/RIUP24/3306/DEV CONSTRUCTION/CNRB0007639 49500.00</t>
  </si>
  <si>
    <t>On_Commission</t>
  </si>
  <si>
    <t>GST Remaining</t>
  </si>
  <si>
    <t>M/s DEV CONSTRUCTION</t>
  </si>
  <si>
    <t>Hydro_Testing</t>
  </si>
  <si>
    <t>GST_SD_Amount</t>
  </si>
  <si>
    <t>Payment_Amount</t>
  </si>
  <si>
    <t>TDS_Payment_Amount</t>
  </si>
  <si>
    <t>Sahpat Village  Pipeline  &amp; FHTC Balance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</si>
</sst>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333333"/>
      <name val="Verdana"/>
      <family val="2"/>
    </font>
    <font>
      <b/>
      <sz val="9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15" fontId="3" fillId="2" borderId="7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11" xfId="1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quotePrefix="1" applyFont="1" applyFill="1" applyBorder="1" applyAlignment="1">
      <alignment horizontal="center" vertical="center"/>
    </xf>
    <xf numFmtId="43" fontId="5" fillId="2" borderId="8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horizontal="right"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165" fontId="6" fillId="2" borderId="5" xfId="0" applyNumberFormat="1" applyFont="1" applyFill="1" applyBorder="1" applyAlignment="1">
      <alignment vertical="center"/>
    </xf>
    <xf numFmtId="165" fontId="6" fillId="2" borderId="14" xfId="0" applyNumberFormat="1" applyFont="1" applyFill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43" fontId="5" fillId="2" borderId="7" xfId="1" applyNumberFormat="1" applyFont="1" applyFill="1" applyBorder="1" applyAlignment="1">
      <alignment horizontal="center" vertical="center"/>
    </xf>
    <xf numFmtId="43" fontId="5" fillId="2" borderId="8" xfId="1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2" borderId="13" xfId="0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0" borderId="0" xfId="0" applyFont="1"/>
    <xf numFmtId="0" fontId="6" fillId="2" borderId="15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43" fontId="9" fillId="2" borderId="16" xfId="1" applyNumberFormat="1" applyFont="1" applyFill="1" applyBorder="1" applyAlignment="1">
      <alignment horizontal="center" vertical="center"/>
    </xf>
    <xf numFmtId="43" fontId="5" fillId="2" borderId="17" xfId="1" applyNumberFormat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9" fontId="3" fillId="2" borderId="20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9" fontId="3" fillId="2" borderId="22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0" fontId="8" fillId="2" borderId="0" xfId="0" applyFont="1" applyFill="1"/>
    <xf numFmtId="14" fontId="7" fillId="2" borderId="3" xfId="0" applyNumberFormat="1" applyFont="1" applyFill="1" applyBorder="1" applyAlignment="1">
      <alignment horizontal="center" vertical="center"/>
    </xf>
    <xf numFmtId="14" fontId="7" fillId="2" borderId="4" xfId="0" applyNumberFormat="1" applyFont="1" applyFill="1" applyBorder="1" applyAlignment="1">
      <alignment horizontal="center" vertical="center"/>
    </xf>
    <xf numFmtId="14" fontId="7" fillId="2" borderId="10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tabSelected="1" topLeftCell="B1" zoomScale="85" zoomScaleNormal="85" workbookViewId="0">
      <selection activeCell="M19" sqref="M19"/>
    </sheetView>
  </sheetViews>
  <sheetFormatPr defaultColWidth="9" defaultRowHeight="24.95" customHeight="1" x14ac:dyDescent="0.25"/>
  <cols>
    <col min="1" max="1" width="9" style="29"/>
    <col min="2" max="2" width="30" style="3" customWidth="1"/>
    <col min="3" max="3" width="13.42578125" style="3" bestFit="1" customWidth="1"/>
    <col min="4" max="4" width="11.5703125" style="3" bestFit="1" customWidth="1"/>
    <col min="5" max="5" width="13.28515625" style="3" bestFit="1" customWidth="1"/>
    <col min="6" max="6" width="13.28515625" style="3" customWidth="1"/>
    <col min="7" max="7" width="15.28515625" style="3" customWidth="1"/>
    <col min="8" max="8" width="12.85546875" style="16" bestFit="1" customWidth="1"/>
    <col min="9" max="9" width="17.85546875" style="3" bestFit="1" customWidth="1"/>
    <col min="10" max="10" width="12.7109375" style="3" customWidth="1"/>
    <col min="11" max="16" width="14.85546875" style="3" customWidth="1"/>
    <col min="17" max="17" width="25.140625" style="3" customWidth="1"/>
    <col min="18" max="18" width="9.140625" style="3" customWidth="1"/>
    <col min="19" max="19" width="19" style="3" customWidth="1"/>
    <col min="20" max="20" width="14" style="3" customWidth="1"/>
    <col min="21" max="21" width="96.42578125" style="3" bestFit="1" customWidth="1"/>
    <col min="22" max="22" width="14" style="3" customWidth="1"/>
    <col min="23" max="16384" width="9" style="3"/>
  </cols>
  <sheetData>
    <row r="1" spans="1:22" ht="24.95" customHeight="1" thickBot="1" x14ac:dyDescent="0.3">
      <c r="A1" s="38" t="s">
        <v>21</v>
      </c>
      <c r="B1" s="2" t="s">
        <v>28</v>
      </c>
      <c r="E1" s="4"/>
      <c r="F1" s="4"/>
      <c r="G1" s="4"/>
      <c r="H1" s="5"/>
    </row>
    <row r="2" spans="1:22" ht="24.95" customHeight="1" thickBot="1" x14ac:dyDescent="0.3">
      <c r="A2" s="38" t="s">
        <v>22</v>
      </c>
      <c r="B2" s="6" t="s">
        <v>7</v>
      </c>
      <c r="C2" s="7"/>
      <c r="D2" s="7"/>
      <c r="G2" s="8"/>
      <c r="H2" s="8"/>
      <c r="I2" s="9"/>
      <c r="J2" s="9"/>
      <c r="K2" s="9"/>
      <c r="L2" s="9"/>
      <c r="M2" s="9"/>
      <c r="N2" s="9"/>
      <c r="O2" s="9"/>
      <c r="P2" s="9"/>
      <c r="Q2" s="9"/>
      <c r="R2" s="9"/>
      <c r="S2" s="9"/>
    </row>
    <row r="3" spans="1:22" ht="24.95" customHeight="1" thickBot="1" x14ac:dyDescent="0.3">
      <c r="A3" s="38" t="s">
        <v>23</v>
      </c>
      <c r="B3" s="36" t="s">
        <v>8</v>
      </c>
      <c r="C3" s="7"/>
      <c r="D3" s="7"/>
      <c r="G3" s="8"/>
      <c r="H3" s="8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pans="1:22" ht="24.95" customHeight="1" thickBot="1" x14ac:dyDescent="0.3">
      <c r="A4" s="38" t="s">
        <v>24</v>
      </c>
      <c r="B4" s="10" t="s">
        <v>8</v>
      </c>
      <c r="C4" s="10"/>
      <c r="D4" s="10"/>
      <c r="E4" s="10"/>
      <c r="F4" s="9"/>
      <c r="G4" s="9"/>
      <c r="H4" s="11"/>
      <c r="I4" s="9"/>
      <c r="J4" s="9"/>
      <c r="Q4" s="9"/>
      <c r="R4" s="12"/>
      <c r="S4" s="12"/>
      <c r="T4" s="12"/>
      <c r="U4" s="12"/>
      <c r="V4" s="12"/>
    </row>
    <row r="5" spans="1:22" ht="24.95" customHeight="1" thickBot="1" x14ac:dyDescent="0.3">
      <c r="A5" s="39" t="s">
        <v>9</v>
      </c>
      <c r="B5" s="40" t="s">
        <v>10</v>
      </c>
      <c r="C5" s="41" t="s">
        <v>11</v>
      </c>
      <c r="D5" s="41" t="s">
        <v>12</v>
      </c>
      <c r="E5" s="40" t="s">
        <v>13</v>
      </c>
      <c r="F5" s="41" t="s">
        <v>14</v>
      </c>
      <c r="G5" s="42" t="s">
        <v>15</v>
      </c>
      <c r="H5" s="43" t="s">
        <v>16</v>
      </c>
      <c r="I5" s="44" t="s">
        <v>0</v>
      </c>
      <c r="J5" s="37" t="s">
        <v>17</v>
      </c>
      <c r="K5" s="45" t="s">
        <v>18</v>
      </c>
      <c r="L5" s="45" t="s">
        <v>30</v>
      </c>
      <c r="M5" s="37" t="s">
        <v>26</v>
      </c>
      <c r="N5" s="37" t="s">
        <v>29</v>
      </c>
      <c r="O5" s="45" t="s">
        <v>19</v>
      </c>
      <c r="Q5" s="18" t="s">
        <v>1</v>
      </c>
      <c r="R5" s="37" t="s">
        <v>31</v>
      </c>
      <c r="S5" s="37" t="s">
        <v>32</v>
      </c>
      <c r="T5" s="37" t="s">
        <v>20</v>
      </c>
      <c r="U5" s="37" t="s">
        <v>2</v>
      </c>
      <c r="V5" s="18"/>
    </row>
    <row r="6" spans="1:22" ht="24.95" customHeight="1" thickBot="1" x14ac:dyDescent="0.3">
      <c r="A6" s="46"/>
      <c r="B6" s="47"/>
      <c r="C6" s="13"/>
      <c r="D6" s="13"/>
      <c r="E6" s="47"/>
      <c r="F6" s="48"/>
      <c r="G6" s="48"/>
      <c r="H6" s="49">
        <v>0.18</v>
      </c>
      <c r="I6" s="50"/>
      <c r="J6" s="22">
        <v>0.01</v>
      </c>
      <c r="K6" s="52">
        <v>0.05</v>
      </c>
      <c r="L6" s="52">
        <v>0.18</v>
      </c>
      <c r="M6" s="52">
        <v>0.1</v>
      </c>
      <c r="N6" s="52">
        <v>0.1</v>
      </c>
      <c r="O6" s="53"/>
      <c r="Q6" s="15"/>
      <c r="R6" s="15"/>
      <c r="S6" s="22">
        <v>0.01</v>
      </c>
      <c r="T6" s="15"/>
      <c r="U6" s="15"/>
      <c r="V6" s="15"/>
    </row>
    <row r="7" spans="1:22" ht="24.95" customHeight="1" x14ac:dyDescent="0.2">
      <c r="A7" s="29">
        <v>67963</v>
      </c>
      <c r="B7" s="19" t="s">
        <v>33</v>
      </c>
      <c r="C7" s="1">
        <v>45698</v>
      </c>
      <c r="D7" s="20">
        <v>5</v>
      </c>
      <c r="E7" s="13">
        <v>63476</v>
      </c>
      <c r="F7" s="54">
        <v>0</v>
      </c>
      <c r="G7" s="54">
        <f>ROUND(E7-F7,0)</f>
        <v>63476</v>
      </c>
      <c r="H7" s="55">
        <f>ROUND(G7*H6,0)</f>
        <v>11426</v>
      </c>
      <c r="I7" s="50">
        <f>G7+H7</f>
        <v>74902</v>
      </c>
      <c r="J7" s="56">
        <f>G7*J6</f>
        <v>634.76</v>
      </c>
      <c r="K7" s="53">
        <f>ROUND(G7*$K$6,)</f>
        <v>3174</v>
      </c>
      <c r="L7" s="53">
        <f>H7</f>
        <v>11426</v>
      </c>
      <c r="M7" s="53">
        <f>G7*10%</f>
        <v>6347.6</v>
      </c>
      <c r="N7" s="53">
        <f>G7*N6</f>
        <v>6347.6</v>
      </c>
      <c r="O7" s="53">
        <f>ROUND(I7-SUM(J7:N7),0)</f>
        <v>46972</v>
      </c>
      <c r="Q7" s="56"/>
      <c r="R7" s="56"/>
      <c r="S7" s="51"/>
      <c r="T7" s="56">
        <v>49500</v>
      </c>
      <c r="U7" s="57" t="s">
        <v>25</v>
      </c>
      <c r="V7" s="56"/>
    </row>
    <row r="8" spans="1:22" ht="24.95" customHeight="1" thickBot="1" x14ac:dyDescent="0.3">
      <c r="A8" s="29">
        <v>67963</v>
      </c>
      <c r="B8" s="23"/>
      <c r="C8" s="23"/>
      <c r="D8" s="23"/>
      <c r="E8" s="24"/>
      <c r="F8" s="24"/>
      <c r="G8" s="2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>
        <f>SUM(L8:L8,0)-SUM(T8:T8,0)</f>
        <v>0</v>
      </c>
    </row>
    <row r="9" spans="1:22" ht="24.95" customHeight="1" x14ac:dyDescent="0.25">
      <c r="A9" s="17"/>
      <c r="B9" s="25"/>
      <c r="C9" s="25"/>
      <c r="D9" s="25"/>
      <c r="E9" s="25"/>
      <c r="F9" s="25"/>
      <c r="G9" s="25"/>
      <c r="H9" s="25"/>
      <c r="I9" s="25"/>
      <c r="J9" s="26">
        <f>SUM(J8:J8)</f>
        <v>0</v>
      </c>
      <c r="K9" s="26">
        <f>SUM(K8:K8)</f>
        <v>0</v>
      </c>
      <c r="L9" s="26">
        <f>SUM(L8:L8)</f>
        <v>0</v>
      </c>
      <c r="M9" s="26"/>
      <c r="N9" s="26"/>
      <c r="O9" s="26"/>
      <c r="P9" s="26"/>
      <c r="Q9" s="26" t="s">
        <v>3</v>
      </c>
      <c r="R9" s="26"/>
      <c r="S9" s="25"/>
      <c r="T9" s="26">
        <f>SUM(T6:T8)</f>
        <v>49500</v>
      </c>
      <c r="U9" s="25"/>
      <c r="V9" s="26">
        <f>SUM(V6:V8)</f>
        <v>0</v>
      </c>
    </row>
    <row r="10" spans="1:22" ht="24.95" customHeight="1" x14ac:dyDescent="0.25">
      <c r="A10" s="30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pans="1:22" ht="24.95" customHeight="1" thickBot="1" x14ac:dyDescent="0.3">
      <c r="A11" s="31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22">
        <f>SUM(L6:L10)</f>
        <v>11426.18</v>
      </c>
      <c r="M11" s="15">
        <f>SUM(M7:M10)</f>
        <v>6347.6</v>
      </c>
      <c r="N11" s="15">
        <f>SUM(N7:N10)</f>
        <v>6347.6</v>
      </c>
      <c r="O11" s="15">
        <f>SUM(O7:O10)</f>
        <v>46972</v>
      </c>
      <c r="P11" s="15"/>
      <c r="Q11" s="21" t="s">
        <v>4</v>
      </c>
      <c r="R11" s="15"/>
      <c r="S11" s="15"/>
      <c r="T11" s="21">
        <f>O11-T7</f>
        <v>-2528</v>
      </c>
      <c r="U11" s="15"/>
      <c r="V11" s="21"/>
    </row>
    <row r="13" spans="1:22" ht="24.95" customHeight="1" thickBot="1" x14ac:dyDescent="0.3"/>
    <row r="14" spans="1:22" ht="24.95" customHeight="1" thickBot="1" x14ac:dyDescent="0.3">
      <c r="H14" s="58" t="s">
        <v>28</v>
      </c>
      <c r="I14" s="59"/>
      <c r="J14" s="60"/>
    </row>
    <row r="15" spans="1:22" ht="24.95" customHeight="1" thickBot="1" x14ac:dyDescent="0.3">
      <c r="H15" s="58">
        <v>45811</v>
      </c>
      <c r="I15" s="59"/>
      <c r="J15" s="60"/>
    </row>
    <row r="16" spans="1:22" ht="24.95" customHeight="1" thickBot="1" x14ac:dyDescent="0.3">
      <c r="H16" s="32" t="s">
        <v>5</v>
      </c>
      <c r="I16" s="33"/>
      <c r="J16" s="27">
        <f>M11+N11</f>
        <v>12695.2</v>
      </c>
    </row>
    <row r="17" spans="8:10" ht="24.95" customHeight="1" thickBot="1" x14ac:dyDescent="0.3">
      <c r="H17" s="32" t="s">
        <v>27</v>
      </c>
      <c r="I17" s="33"/>
      <c r="J17" s="27">
        <f>L11</f>
        <v>11426.18</v>
      </c>
    </row>
    <row r="18" spans="8:10" ht="24.95" customHeight="1" thickBot="1" x14ac:dyDescent="0.3">
      <c r="H18" s="34" t="s">
        <v>6</v>
      </c>
      <c r="I18" s="35"/>
      <c r="J18" s="28">
        <f>T11</f>
        <v>-2528</v>
      </c>
    </row>
  </sheetData>
  <mergeCells count="2">
    <mergeCell ref="H14:J14"/>
    <mergeCell ref="H15:J1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2025-06-04T05:57:29Z</dcterms:modified>
</cp:coreProperties>
</file>