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Update_By _Aishhwarya\Shamli\"/>
    </mc:Choice>
  </mc:AlternateContent>
  <xr:revisionPtr revIDLastSave="0" documentId="13_ncr:1_{55434558-B355-4C2D-832C-B4F4DD707F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3" i="1" l="1"/>
  <c r="G9" i="1" l="1"/>
  <c r="H9" i="1" s="1"/>
  <c r="G8" i="1"/>
  <c r="L9" i="1" l="1"/>
  <c r="E11" i="1" s="1"/>
  <c r="N11" i="1" s="1"/>
  <c r="O11" i="1" s="1"/>
  <c r="I9" i="1"/>
  <c r="K9" i="1"/>
  <c r="J9" i="1"/>
  <c r="N9" i="1" l="1"/>
  <c r="O9" i="1" s="1"/>
  <c r="H8" i="1" l="1"/>
  <c r="K8" i="1"/>
  <c r="N22" i="1" s="1"/>
  <c r="J8" i="1"/>
  <c r="L8" i="1" l="1"/>
  <c r="I8" i="1"/>
  <c r="N8" i="1" l="1"/>
  <c r="O8" i="1" s="1"/>
  <c r="E10" i="1"/>
  <c r="N10" i="1" s="1"/>
  <c r="O10" i="1" s="1"/>
  <c r="N25" i="1" l="1"/>
  <c r="N24" i="1"/>
</calcChain>
</file>

<file path=xl/sharedStrings.xml><?xml version="1.0" encoding="utf-8"?>
<sst xmlns="http://schemas.openxmlformats.org/spreadsheetml/2006/main" count="39" uniqueCount="36">
  <si>
    <t>Amount</t>
  </si>
  <si>
    <t>UTR</t>
  </si>
  <si>
    <t>Dakhori Village Pump House work</t>
  </si>
  <si>
    <t>23-02-2023 NEFT/AXISP00365094602/RIUP22/2255/AJAY KUMAR 203454.00</t>
  </si>
  <si>
    <t>18-09-2023 NEFT/AXISP00425751837/RIUP23/2051/AJAY KUMAR  41148.00</t>
  </si>
  <si>
    <t>15-09-2023 NEFT/AXISP00425358565/RIUP23/2050/AJAY KUMAR  85464.00</t>
  </si>
  <si>
    <t>GST Release Note</t>
  </si>
  <si>
    <t xml:space="preserve">Total Hold </t>
  </si>
  <si>
    <t>DPR Excess  Debit</t>
  </si>
  <si>
    <t>Advance/ Surplus</t>
  </si>
  <si>
    <t>GST Remaining</t>
  </si>
  <si>
    <t>Ajay Kumar Contrcator</t>
  </si>
  <si>
    <t>16-07-2024 NEFT O/W-YESIG41980136416-IDIB000S647-AJAY KUMAR-RIUP23/4313 17,285.00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</si>
  <si>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</si>
  <si>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</si>
  <si>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</si>
  <si>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</si>
  <si>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</si>
  <si>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</si>
  <si>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</si>
  <si>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</si>
  <si>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</si>
  <si>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</si>
  <si>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</si>
  <si>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</si>
  <si>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</si>
  <si>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</si>
  <si>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</si>
  <si>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</si>
  <si>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</si>
  <si>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the Amount because the Qty. is more then the DPR</t>
  </si>
  <si>
    <t>Final_Amount</t>
  </si>
  <si>
    <t>TDS_Payment_Amount</t>
  </si>
  <si>
    <t xml:space="preserve">Updated On 23-7-24 </t>
  </si>
  <si>
    <t>Total_Amount_ Paid</t>
  </si>
  <si>
    <t>Ajay Kumar Contractor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</si>
</sst>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12" xfId="0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center" vertical="center" wrapText="1"/>
    </xf>
    <xf numFmtId="43" fontId="3" fillId="2" borderId="13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15" fontId="3" fillId="3" borderId="6" xfId="0" applyNumberFormat="1" applyFont="1" applyFill="1" applyBorder="1" applyAlignment="1">
      <alignment horizontal="center" vertical="center"/>
    </xf>
    <xf numFmtId="0" fontId="3" fillId="3" borderId="6" xfId="0" quotePrefix="1" applyFont="1" applyFill="1" applyBorder="1" applyAlignment="1">
      <alignment horizontal="center" vertical="center"/>
    </xf>
    <xf numFmtId="43" fontId="3" fillId="3" borderId="6" xfId="1" applyNumberFormat="1" applyFont="1" applyFill="1" applyBorder="1" applyAlignment="1">
      <alignment vertical="center"/>
    </xf>
    <xf numFmtId="0" fontId="3" fillId="3" borderId="6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vertical="center"/>
    </xf>
    <xf numFmtId="15" fontId="3" fillId="3" borderId="13" xfId="0" applyNumberFormat="1" applyFont="1" applyFill="1" applyBorder="1" applyAlignment="1">
      <alignment horizontal="center" vertical="center"/>
    </xf>
    <xf numFmtId="0" fontId="3" fillId="3" borderId="13" xfId="0" quotePrefix="1" applyFont="1" applyFill="1" applyBorder="1" applyAlignment="1">
      <alignment horizontal="center" vertical="center"/>
    </xf>
    <xf numFmtId="43" fontId="3" fillId="3" borderId="13" xfId="1" applyNumberFormat="1" applyFont="1" applyFill="1" applyBorder="1" applyAlignment="1">
      <alignment vertical="center"/>
    </xf>
    <xf numFmtId="15" fontId="3" fillId="3" borderId="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43" fontId="3" fillId="3" borderId="7" xfId="1" applyNumberFormat="1" applyFont="1" applyFill="1" applyBorder="1" applyAlignment="1">
      <alignment vertical="center"/>
    </xf>
    <xf numFmtId="0" fontId="0" fillId="4" borderId="5" xfId="0" applyFill="1" applyBorder="1" applyAlignment="1">
      <alignment vertical="center"/>
    </xf>
    <xf numFmtId="43" fontId="3" fillId="4" borderId="5" xfId="1" applyNumberFormat="1" applyFont="1" applyFill="1" applyBorder="1" applyAlignment="1">
      <alignment vertical="center"/>
    </xf>
    <xf numFmtId="43" fontId="3" fillId="4" borderId="14" xfId="1" applyNumberFormat="1" applyFont="1" applyFill="1" applyBorder="1" applyAlignment="1">
      <alignment vertical="center"/>
    </xf>
    <xf numFmtId="9" fontId="3" fillId="4" borderId="14" xfId="1" applyNumberFormat="1" applyFon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165" fontId="0" fillId="3" borderId="4" xfId="0" applyNumberForma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3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14" fontId="6" fillId="2" borderId="13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43" fontId="8" fillId="2" borderId="13" xfId="2" applyFont="1" applyFill="1" applyBorder="1" applyAlignment="1">
      <alignment horizontal="center" vertical="center"/>
    </xf>
    <xf numFmtId="43" fontId="6" fillId="2" borderId="13" xfId="2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1B7AAA5F-94D5-4EB2-AED0-2C066D9C52F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25"/>
  <sheetViews>
    <sheetView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D16" sqref="D16"/>
    </sheetView>
  </sheetViews>
  <sheetFormatPr defaultColWidth="9" defaultRowHeight="24.95" customHeight="1" x14ac:dyDescent="0.25"/>
  <cols>
    <col min="1" max="1" width="9" style="1"/>
    <col min="2" max="2" width="30" style="1" customWidth="1"/>
    <col min="3" max="3" width="13.42578125" style="1" bestFit="1" customWidth="1"/>
    <col min="4" max="4" width="16.7109375" style="1" customWidth="1"/>
    <col min="5" max="5" width="13.28515625" style="1" bestFit="1" customWidth="1"/>
    <col min="6" max="7" width="13.28515625" style="1" customWidth="1"/>
    <col min="8" max="8" width="14.7109375" style="13" customWidth="1"/>
    <col min="9" max="9" width="12.85546875" style="13" bestFit="1" customWidth="1"/>
    <col min="10" max="10" width="10.7109375" style="1" bestFit="1" customWidth="1"/>
    <col min="11" max="11" width="10.85546875" style="1" bestFit="1" customWidth="1"/>
    <col min="12" max="14" width="14.85546875" style="1" customWidth="1"/>
    <col min="15" max="15" width="14.42578125" style="1" customWidth="1"/>
    <col min="16" max="16" width="14" style="1" customWidth="1"/>
    <col min="17" max="17" width="78.5703125" style="1" customWidth="1"/>
    <col min="18" max="18" width="9.85546875" style="1" bestFit="1" customWidth="1"/>
    <col min="19" max="16384" width="9" style="1"/>
  </cols>
  <sheetData>
    <row r="1" spans="1:74" ht="24.95" customHeight="1" x14ac:dyDescent="0.25">
      <c r="A1" s="52" t="s">
        <v>13</v>
      </c>
      <c r="B1" t="s">
        <v>35</v>
      </c>
      <c r="E1" s="2"/>
      <c r="F1" s="2"/>
      <c r="G1" s="2"/>
      <c r="H1" s="3"/>
      <c r="I1" s="3"/>
    </row>
    <row r="2" spans="1:74" ht="24.95" customHeight="1" x14ac:dyDescent="0.25">
      <c r="A2" s="51" t="s">
        <v>14</v>
      </c>
      <c r="B2" t="s">
        <v>15</v>
      </c>
      <c r="C2" s="4"/>
      <c r="D2" s="4"/>
      <c r="G2" s="5"/>
      <c r="I2" s="5"/>
      <c r="J2" s="6"/>
      <c r="K2" s="6"/>
      <c r="L2" s="6"/>
      <c r="M2" s="6"/>
      <c r="N2" s="6"/>
      <c r="O2" s="15">
        <v>45496</v>
      </c>
    </row>
    <row r="3" spans="1:74" ht="24.95" customHeight="1" thickBot="1" x14ac:dyDescent="0.3">
      <c r="A3" s="51" t="s">
        <v>16</v>
      </c>
      <c r="B3" t="s">
        <v>18</v>
      </c>
      <c r="C3" s="4"/>
      <c r="D3" s="4"/>
      <c r="G3" s="5"/>
      <c r="I3" s="5"/>
      <c r="J3" s="6"/>
      <c r="K3" s="6"/>
      <c r="L3" s="6"/>
      <c r="M3" s="6"/>
      <c r="N3" s="6"/>
      <c r="O3" s="15"/>
    </row>
    <row r="4" spans="1:74" ht="24.95" customHeight="1" thickBot="1" x14ac:dyDescent="0.3">
      <c r="A4" s="51" t="s">
        <v>17</v>
      </c>
      <c r="B4" t="s">
        <v>18</v>
      </c>
      <c r="C4" s="7"/>
      <c r="D4" s="7"/>
      <c r="E4" s="7"/>
      <c r="F4" s="6"/>
      <c r="G4" s="6"/>
      <c r="H4" s="8"/>
      <c r="I4" s="8"/>
      <c r="J4" s="6"/>
      <c r="K4" s="6"/>
      <c r="P4" s="9"/>
      <c r="Q4" s="9"/>
    </row>
    <row r="5" spans="1:74" ht="24.95" customHeight="1" x14ac:dyDescent="0.25">
      <c r="A5" s="53" t="s">
        <v>19</v>
      </c>
      <c r="B5" s="54" t="s">
        <v>20</v>
      </c>
      <c r="C5" s="55" t="s">
        <v>21</v>
      </c>
      <c r="D5" s="56" t="s">
        <v>22</v>
      </c>
      <c r="E5" s="54" t="s">
        <v>23</v>
      </c>
      <c r="F5" s="54" t="s">
        <v>24</v>
      </c>
      <c r="G5" s="56" t="s">
        <v>25</v>
      </c>
      <c r="H5" s="57" t="s">
        <v>26</v>
      </c>
      <c r="I5" s="58" t="s">
        <v>0</v>
      </c>
      <c r="J5" s="54" t="s">
        <v>27</v>
      </c>
      <c r="K5" s="54" t="s">
        <v>28</v>
      </c>
      <c r="L5" s="54" t="s">
        <v>29</v>
      </c>
      <c r="M5" s="59" t="s">
        <v>30</v>
      </c>
      <c r="N5" s="18" t="s">
        <v>31</v>
      </c>
      <c r="O5" s="54" t="s">
        <v>32</v>
      </c>
      <c r="P5" s="18" t="s">
        <v>34</v>
      </c>
      <c r="Q5" s="18" t="s">
        <v>1</v>
      </c>
    </row>
    <row r="6" spans="1:74" ht="24.95" customHeight="1" thickBot="1" x14ac:dyDescent="0.3">
      <c r="A6" s="29"/>
      <c r="B6" s="12"/>
      <c r="C6" s="12"/>
      <c r="D6" s="12"/>
      <c r="E6" s="12"/>
      <c r="F6" s="12"/>
      <c r="G6" s="12"/>
      <c r="H6" s="30">
        <v>0.18</v>
      </c>
      <c r="I6" s="12"/>
      <c r="J6" s="30">
        <v>0.01</v>
      </c>
      <c r="K6" s="30">
        <v>0.1</v>
      </c>
      <c r="L6" s="30">
        <v>0.18</v>
      </c>
      <c r="M6" s="30"/>
      <c r="N6" s="12"/>
      <c r="O6" s="31"/>
      <c r="P6" s="12"/>
      <c r="Q6" s="12"/>
    </row>
    <row r="7" spans="1:74" s="14" customFormat="1" ht="24.95" customHeight="1" thickBot="1" x14ac:dyDescent="0.3">
      <c r="A7" s="43"/>
      <c r="B7" s="44"/>
      <c r="C7" s="45"/>
      <c r="D7" s="45"/>
      <c r="E7" s="45"/>
      <c r="F7" s="45"/>
      <c r="G7" s="45"/>
      <c r="H7" s="46"/>
      <c r="I7" s="45"/>
      <c r="J7" s="46"/>
      <c r="K7" s="46"/>
      <c r="L7" s="46"/>
      <c r="M7" s="46"/>
      <c r="N7" s="45"/>
      <c r="O7" s="49"/>
      <c r="P7" s="44"/>
      <c r="Q7" s="44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</row>
    <row r="8" spans="1:74" ht="24.95" customHeight="1" thickBot="1" x14ac:dyDescent="0.3">
      <c r="A8" s="19">
        <v>55015</v>
      </c>
      <c r="B8" s="21" t="s">
        <v>2</v>
      </c>
      <c r="C8" s="37">
        <v>44959</v>
      </c>
      <c r="D8" s="38">
        <v>1</v>
      </c>
      <c r="E8" s="39">
        <v>228600</v>
      </c>
      <c r="F8" s="39"/>
      <c r="G8" s="39">
        <f>ROUND(E8-F8,0)</f>
        <v>228600</v>
      </c>
      <c r="H8" s="39">
        <f>ROUND(G8*H6,0)</f>
        <v>41148</v>
      </c>
      <c r="I8" s="39">
        <f>G8+H8</f>
        <v>269748</v>
      </c>
      <c r="J8" s="39">
        <f>G8*$J$6</f>
        <v>2286</v>
      </c>
      <c r="K8" s="39">
        <f>G8*$K$6</f>
        <v>22860</v>
      </c>
      <c r="L8" s="39">
        <f>H8</f>
        <v>41148</v>
      </c>
      <c r="M8" s="39"/>
      <c r="N8" s="39">
        <f>ROUND(I8-SUM(J8:M8),0)</f>
        <v>203454</v>
      </c>
      <c r="O8" s="48">
        <f>N8*1%</f>
        <v>2034.54</v>
      </c>
      <c r="P8" s="34">
        <v>2034.54</v>
      </c>
      <c r="Q8" s="47" t="s">
        <v>3</v>
      </c>
      <c r="R8" s="50">
        <v>-3246</v>
      </c>
    </row>
    <row r="9" spans="1:74" ht="24.95" customHeight="1" x14ac:dyDescent="0.25">
      <c r="A9" s="19">
        <v>55015</v>
      </c>
      <c r="B9" s="21" t="s">
        <v>2</v>
      </c>
      <c r="C9" s="32">
        <v>45122</v>
      </c>
      <c r="D9" s="33">
        <v>2</v>
      </c>
      <c r="E9" s="34">
        <v>152400</v>
      </c>
      <c r="F9" s="34">
        <v>56372</v>
      </c>
      <c r="G9" s="34">
        <f>ROUND(E9-F9,0)</f>
        <v>96028</v>
      </c>
      <c r="H9" s="34">
        <f>G9*18%</f>
        <v>17285.04</v>
      </c>
      <c r="I9" s="34">
        <f>G9+H9</f>
        <v>113313.04000000001</v>
      </c>
      <c r="J9" s="34">
        <f>G9*$J$6</f>
        <v>960.28</v>
      </c>
      <c r="K9" s="34">
        <f>G9*$K$6</f>
        <v>9602.8000000000011</v>
      </c>
      <c r="L9" s="34">
        <f>H9</f>
        <v>17285.04</v>
      </c>
      <c r="M9" s="34"/>
      <c r="N9" s="34">
        <f>ROUND(I9-SUM(J9:M9),0)</f>
        <v>85465</v>
      </c>
      <c r="O9" s="48">
        <f t="shared" ref="O9:O11" si="0">N9*1%</f>
        <v>854.65</v>
      </c>
      <c r="P9" s="34">
        <v>854.65</v>
      </c>
      <c r="Q9" s="47" t="s">
        <v>5</v>
      </c>
    </row>
    <row r="10" spans="1:74" ht="24.95" customHeight="1" x14ac:dyDescent="0.25">
      <c r="A10" s="19">
        <v>55015</v>
      </c>
      <c r="B10" s="21" t="s">
        <v>6</v>
      </c>
      <c r="C10" s="32">
        <v>45124</v>
      </c>
      <c r="D10" s="35">
        <v>1</v>
      </c>
      <c r="E10" s="34">
        <f>L8</f>
        <v>41148</v>
      </c>
      <c r="F10" s="10"/>
      <c r="G10" s="10"/>
      <c r="H10" s="10"/>
      <c r="I10" s="10"/>
      <c r="J10" s="10"/>
      <c r="K10" s="10"/>
      <c r="L10" s="10"/>
      <c r="M10" s="10"/>
      <c r="N10" s="34">
        <f>E10</f>
        <v>41148</v>
      </c>
      <c r="O10" s="48">
        <f t="shared" si="0"/>
        <v>411.48</v>
      </c>
      <c r="P10" s="34">
        <v>411.48</v>
      </c>
      <c r="Q10" s="47" t="s">
        <v>4</v>
      </c>
    </row>
    <row r="11" spans="1:74" ht="24.95" customHeight="1" thickBot="1" x14ac:dyDescent="0.3">
      <c r="A11" s="19">
        <v>55015</v>
      </c>
      <c r="B11" s="21" t="s">
        <v>6</v>
      </c>
      <c r="C11" s="40">
        <v>45300</v>
      </c>
      <c r="D11" s="41">
        <v>2</v>
      </c>
      <c r="E11" s="42">
        <f>L9</f>
        <v>17285.04</v>
      </c>
      <c r="F11" s="12"/>
      <c r="G11" s="12"/>
      <c r="H11" s="12"/>
      <c r="I11" s="12"/>
      <c r="J11" s="12"/>
      <c r="K11" s="12"/>
      <c r="L11" s="12"/>
      <c r="M11" s="12"/>
      <c r="N11" s="42">
        <f>E11</f>
        <v>17285.04</v>
      </c>
      <c r="O11" s="48">
        <f t="shared" si="0"/>
        <v>172.85040000000001</v>
      </c>
      <c r="P11" s="34">
        <v>172.85</v>
      </c>
      <c r="Q11" s="47" t="s">
        <v>12</v>
      </c>
    </row>
    <row r="12" spans="1:74" ht="24.95" customHeight="1" x14ac:dyDescent="0.25">
      <c r="A12" s="19">
        <v>55015</v>
      </c>
      <c r="B12" s="10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20"/>
      <c r="P12" s="10"/>
      <c r="Q12" s="22"/>
    </row>
    <row r="13" spans="1:74" ht="24.95" customHeight="1" thickBot="1" x14ac:dyDescent="0.3">
      <c r="A13" s="19">
        <v>55015</v>
      </c>
      <c r="B13" s="24"/>
      <c r="C13" s="24"/>
      <c r="D13" s="24"/>
      <c r="E13" s="25"/>
      <c r="F13" s="25"/>
      <c r="G13" s="25"/>
      <c r="H13" s="11"/>
      <c r="I13" s="11"/>
      <c r="J13" s="11"/>
      <c r="K13" s="11"/>
      <c r="L13" s="11"/>
      <c r="M13" s="11"/>
      <c r="N13" s="11"/>
      <c r="O13" s="26"/>
      <c r="P13" s="11"/>
      <c r="Q13" s="11"/>
    </row>
    <row r="14" spans="1:74" ht="24.95" customHeight="1" x14ac:dyDescent="0.25">
      <c r="A14" s="27"/>
      <c r="B14" s="27"/>
      <c r="C14" s="27"/>
      <c r="D14" s="27"/>
      <c r="E14" s="27"/>
      <c r="F14" s="27"/>
      <c r="G14" s="27"/>
      <c r="H14" s="27"/>
      <c r="I14" s="28"/>
      <c r="J14" s="28"/>
      <c r="K14" s="28"/>
      <c r="L14" s="28"/>
      <c r="M14" s="28"/>
      <c r="N14" s="28"/>
      <c r="O14" s="28"/>
      <c r="P14" s="28"/>
      <c r="Q14" s="28"/>
    </row>
    <row r="15" spans="1:74" ht="24.9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</row>
    <row r="16" spans="1:74" ht="24.95" customHeight="1" thickBo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23"/>
      <c r="Q16" s="23"/>
    </row>
    <row r="19" spans="12:14" ht="24.95" customHeight="1" thickBot="1" x14ac:dyDescent="0.3"/>
    <row r="20" spans="12:14" ht="24.95" customHeight="1" thickBot="1" x14ac:dyDescent="0.3">
      <c r="L20" s="62" t="s">
        <v>11</v>
      </c>
      <c r="M20" s="63"/>
      <c r="N20" s="64"/>
    </row>
    <row r="21" spans="12:14" ht="24.95" customHeight="1" thickBot="1" x14ac:dyDescent="0.3">
      <c r="L21" s="62" t="s">
        <v>33</v>
      </c>
      <c r="M21" s="65"/>
      <c r="N21" s="66"/>
    </row>
    <row r="22" spans="12:14" ht="24.95" customHeight="1" thickBot="1" x14ac:dyDescent="0.3">
      <c r="L22" s="67" t="s">
        <v>7</v>
      </c>
      <c r="M22" s="68"/>
      <c r="N22" s="16">
        <f>K14</f>
        <v>0</v>
      </c>
    </row>
    <row r="23" spans="12:14" ht="24.95" customHeight="1" thickBot="1" x14ac:dyDescent="0.3">
      <c r="L23" s="67" t="s">
        <v>8</v>
      </c>
      <c r="M23" s="68"/>
      <c r="N23" s="16">
        <f>M14</f>
        <v>0</v>
      </c>
    </row>
    <row r="24" spans="12:14" ht="24.95" customHeight="1" thickBot="1" x14ac:dyDescent="0.3">
      <c r="L24" s="60" t="s">
        <v>9</v>
      </c>
      <c r="M24" s="61"/>
      <c r="N24" s="17">
        <f>P16</f>
        <v>0</v>
      </c>
    </row>
    <row r="25" spans="12:14" ht="24.95" customHeight="1" thickBot="1" x14ac:dyDescent="0.3">
      <c r="L25" s="60" t="s">
        <v>10</v>
      </c>
      <c r="M25" s="61"/>
      <c r="N25" s="17">
        <f>L14-N10-N11</f>
        <v>-58433.04</v>
      </c>
    </row>
  </sheetData>
  <mergeCells count="6">
    <mergeCell ref="L24:M24"/>
    <mergeCell ref="L25:M25"/>
    <mergeCell ref="L20:N20"/>
    <mergeCell ref="L21:N21"/>
    <mergeCell ref="L22:M22"/>
    <mergeCell ref="L23:M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2025-08-23T09:29:49Z</dcterms:modified>
</cp:coreProperties>
</file>