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 (1)\Shahin\"/>
    </mc:Choice>
  </mc:AlternateContent>
  <xr:revisionPtr revIDLastSave="0" documentId="13_ncr:1_{65A6542B-475D-4DB8-B771-F8B14F7A4D11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H14" i="1" s="1"/>
  <c r="N14" i="1" s="1"/>
  <c r="P25" i="1" s="1"/>
  <c r="G12" i="1"/>
  <c r="J12" i="1" s="1"/>
  <c r="G10" i="1"/>
  <c r="J10" i="1" s="1"/>
  <c r="R18" i="1"/>
  <c r="O18" i="1"/>
  <c r="F18" i="1"/>
  <c r="N22" i="1"/>
  <c r="I14" i="1" l="1"/>
  <c r="J14" i="1"/>
  <c r="H12" i="1"/>
  <c r="H10" i="1"/>
  <c r="E11" i="1" s="1"/>
  <c r="G8" i="1"/>
  <c r="J8" i="1" s="1"/>
  <c r="N12" i="1" l="1"/>
  <c r="E13" i="1"/>
  <c r="P13" i="1" s="1"/>
  <c r="P14" i="1"/>
  <c r="I12" i="1"/>
  <c r="P12" i="1" s="1"/>
  <c r="I10" i="1"/>
  <c r="N10" i="1"/>
  <c r="L18" i="1"/>
  <c r="G18" i="1"/>
  <c r="M18" i="1"/>
  <c r="H8" i="1"/>
  <c r="P10" i="1" l="1"/>
  <c r="H18" i="1"/>
  <c r="N8" i="1"/>
  <c r="E9" i="1" s="1"/>
  <c r="P9" i="1" s="1"/>
  <c r="K18" i="1"/>
  <c r="J18" i="1"/>
  <c r="I8" i="1"/>
  <c r="Q7" i="1"/>
  <c r="E18" i="1" l="1"/>
  <c r="P11" i="1"/>
  <c r="I18" i="1"/>
  <c r="P8" i="1"/>
  <c r="N18" i="1"/>
  <c r="P18" i="1" l="1"/>
  <c r="R20" i="1" l="1"/>
  <c r="P24" i="1" s="1"/>
</calcChain>
</file>

<file path=xl/sharedStrings.xml><?xml version="1.0" encoding="utf-8"?>
<sst xmlns="http://schemas.openxmlformats.org/spreadsheetml/2006/main" count="42" uniqueCount="35">
  <si>
    <t>Amount</t>
  </si>
  <si>
    <t>UTR</t>
  </si>
  <si>
    <t>Hold the Amount because the Qty. is more then the DPR</t>
  </si>
  <si>
    <t>Advance/Surplus</t>
  </si>
  <si>
    <t>Advance / Surplus</t>
  </si>
  <si>
    <t xml:space="preserve">Altruist Geotechnical Services Pvt Ltd </t>
  </si>
  <si>
    <t>Shamli</t>
  </si>
  <si>
    <t>GST Release Note</t>
  </si>
  <si>
    <t>21-07-2023 NEFT/AXISP00408446741/RIUP23/1156/ALTRUIST GEOTEC 1065150.00</t>
  </si>
  <si>
    <t>21-07-2023 NEFT/AXISP00408446750/RIUP23/1155/ALTRUIST GEOTEC 213030.00</t>
  </si>
  <si>
    <t>30-09-2023 NEFT/AXISP00429071465/RIUP23/2275/ALTRUIST GEOTECHNI/ICIC0006281 226800.00</t>
  </si>
  <si>
    <t>28-11-2023 NEFT/AXISP00446894298/RIUP23/3437/ALTRUIST GEOTECHNI/ICIC0006281 45360.00</t>
  </si>
  <si>
    <t>GST REMAINING</t>
  </si>
  <si>
    <t>Update on 27-11-2024</t>
  </si>
  <si>
    <t>Subcontractor:</t>
  </si>
  <si>
    <t>State: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</si>
  <si>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</si>
  <si>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</si>
  <si>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</si>
  <si>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</si>
  <si>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</si>
  <si>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</si>
  <si>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</si>
  <si>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</si>
  <si>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</si>
  <si>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</si>
  <si>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</si>
  <si>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</si>
  <si>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</si>
  <si>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</si>
  <si>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</si>
  <si>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</si>
  <si>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</si>
  <si>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</si>
  <si>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SWSM-SHAMLI  village 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</si>
</sst>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6" formatCode="[$-409]d\-mmm\-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4" fontId="5" fillId="2" borderId="8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164" fontId="3" fillId="2" borderId="4" xfId="1" applyNumberFormat="1" applyFont="1" applyFill="1" applyBorder="1" applyAlignment="1">
      <alignment vertical="center"/>
    </xf>
    <xf numFmtId="164" fontId="3" fillId="0" borderId="1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5" fillId="2" borderId="14" xfId="1" applyNumberFormat="1" applyFont="1" applyFill="1" applyBorder="1" applyAlignment="1">
      <alignment vertical="center"/>
    </xf>
    <xf numFmtId="164" fontId="5" fillId="2" borderId="15" xfId="1" applyNumberFormat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vertical="center"/>
    </xf>
    <xf numFmtId="164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164" fontId="3" fillId="3" borderId="7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0" fontId="7" fillId="0" borderId="16" xfId="0" applyFont="1" applyBorder="1"/>
    <xf numFmtId="0" fontId="0" fillId="0" borderId="16" xfId="0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64" fontId="3" fillId="4" borderId="1" xfId="1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5" fontId="9" fillId="2" borderId="20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vertical="center"/>
    </xf>
    <xf numFmtId="0" fontId="6" fillId="0" borderId="0" xfId="0" applyFont="1"/>
    <xf numFmtId="0" fontId="6" fillId="2" borderId="21" xfId="0" applyFont="1" applyFill="1" applyBorder="1" applyAlignment="1">
      <alignment vertical="center"/>
    </xf>
    <xf numFmtId="0" fontId="6" fillId="2" borderId="21" xfId="0" applyFont="1" applyFill="1" applyBorder="1" applyAlignment="1">
      <alignment horizontal="center" vertical="center" wrapText="1"/>
    </xf>
    <xf numFmtId="14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4" fontId="10" fillId="2" borderId="21" xfId="1" applyNumberFormat="1" applyFont="1" applyFill="1" applyBorder="1" applyAlignment="1">
      <alignment horizontal="center" vertical="center"/>
    </xf>
    <xf numFmtId="164" fontId="6" fillId="2" borderId="21" xfId="1" applyNumberFormat="1" applyFont="1" applyFill="1" applyBorder="1" applyAlignment="1">
      <alignment horizontal="center" vertical="center"/>
    </xf>
    <xf numFmtId="164" fontId="8" fillId="2" borderId="19" xfId="1" applyNumberFormat="1" applyFont="1" applyFill="1" applyBorder="1" applyAlignment="1">
      <alignment horizontal="center" vertical="center"/>
    </xf>
    <xf numFmtId="164" fontId="9" fillId="2" borderId="19" xfId="1" applyNumberFormat="1" applyFont="1" applyFill="1" applyBorder="1" applyAlignment="1">
      <alignment horizontal="center" vertical="center"/>
    </xf>
    <xf numFmtId="164" fontId="9" fillId="2" borderId="20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3" fillId="2" borderId="2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zoomScale="85" zoomScaleNormal="85" workbookViewId="0">
      <selection activeCell="F3" sqref="F3"/>
    </sheetView>
  </sheetViews>
  <sheetFormatPr defaultColWidth="9" defaultRowHeight="30" customHeight="1" x14ac:dyDescent="0.3"/>
  <cols>
    <col min="1" max="1" width="9" style="6"/>
    <col min="2" max="2" width="30" style="6" customWidth="1"/>
    <col min="3" max="3" width="13.44140625" style="6" bestFit="1" customWidth="1"/>
    <col min="4" max="4" width="11.5546875" style="6" bestFit="1" customWidth="1"/>
    <col min="5" max="5" width="14.33203125" style="6" bestFit="1" customWidth="1"/>
    <col min="6" max="6" width="13.33203125" style="6" customWidth="1"/>
    <col min="7" max="7" width="15.109375" style="6" bestFit="1" customWidth="1"/>
    <col min="8" max="8" width="14.6640625" style="2" customWidth="1"/>
    <col min="9" max="9" width="14.33203125" style="2" bestFit="1" customWidth="1"/>
    <col min="10" max="10" width="13.6640625" style="6" bestFit="1" customWidth="1"/>
    <col min="11" max="11" width="11.33203125" style="6" bestFit="1" customWidth="1"/>
    <col min="12" max="12" width="13.88671875" style="6" customWidth="1"/>
    <col min="13" max="13" width="11.44140625" style="6" bestFit="1" customWidth="1"/>
    <col min="14" max="16" width="14.88671875" style="6" customWidth="1"/>
    <col min="17" max="17" width="7.33203125" style="6" customWidth="1"/>
    <col min="18" max="18" width="15" style="6" bestFit="1" customWidth="1"/>
    <col min="19" max="19" width="84.109375" style="6" bestFit="1" customWidth="1"/>
    <col min="20" max="20" width="18.5546875" style="6" customWidth="1"/>
    <col min="21" max="16384" width="9" style="6"/>
  </cols>
  <sheetData>
    <row r="1" spans="1:20" ht="30" customHeight="1" x14ac:dyDescent="0.3">
      <c r="A1" s="55" t="s">
        <v>14</v>
      </c>
      <c r="B1" s="16" t="s">
        <v>5</v>
      </c>
      <c r="E1" s="17"/>
      <c r="F1" s="17"/>
      <c r="G1" s="17"/>
    </row>
    <row r="2" spans="1:20" ht="30" customHeight="1" x14ac:dyDescent="0.3">
      <c r="A2" s="55" t="s">
        <v>15</v>
      </c>
      <c r="B2" t="s">
        <v>18</v>
      </c>
      <c r="C2" s="3"/>
      <c r="D2" s="3" t="s">
        <v>5</v>
      </c>
      <c r="G2" s="4"/>
      <c r="I2" s="4"/>
      <c r="J2" s="5"/>
      <c r="K2" s="5"/>
      <c r="L2" s="5"/>
      <c r="N2" s="5"/>
      <c r="O2" s="5"/>
      <c r="P2" s="5"/>
      <c r="Q2" s="5"/>
    </row>
    <row r="3" spans="1:20" ht="30" customHeight="1" x14ac:dyDescent="0.3">
      <c r="A3" s="55" t="s">
        <v>16</v>
      </c>
      <c r="B3" t="s">
        <v>6</v>
      </c>
      <c r="C3" s="3"/>
      <c r="D3" s="3"/>
      <c r="G3" s="4"/>
      <c r="I3" s="4"/>
      <c r="J3" s="5"/>
      <c r="K3" s="5"/>
      <c r="L3" s="5"/>
      <c r="N3" s="5"/>
      <c r="O3" s="5"/>
      <c r="P3" s="5"/>
      <c r="Q3" s="5"/>
    </row>
    <row r="4" spans="1:20" ht="30" customHeight="1" thickBot="1" x14ac:dyDescent="0.35">
      <c r="A4" s="55" t="s">
        <v>17</v>
      </c>
      <c r="B4" t="s">
        <v>6</v>
      </c>
      <c r="C4" s="5"/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20" ht="42.6" customHeight="1" x14ac:dyDescent="0.3">
      <c r="A5" s="56" t="s">
        <v>19</v>
      </c>
      <c r="B5" s="57" t="s">
        <v>20</v>
      </c>
      <c r="C5" s="58" t="s">
        <v>21</v>
      </c>
      <c r="D5" s="59" t="s">
        <v>22</v>
      </c>
      <c r="E5" s="57" t="s">
        <v>23</v>
      </c>
      <c r="F5" s="57" t="s">
        <v>24</v>
      </c>
      <c r="G5" s="59" t="s">
        <v>25</v>
      </c>
      <c r="H5" s="60" t="s">
        <v>26</v>
      </c>
      <c r="I5" s="61" t="s">
        <v>0</v>
      </c>
      <c r="J5" s="57" t="s">
        <v>27</v>
      </c>
      <c r="K5" s="57" t="s">
        <v>28</v>
      </c>
      <c r="L5" s="57" t="s">
        <v>29</v>
      </c>
      <c r="M5" s="57" t="s">
        <v>30</v>
      </c>
      <c r="N5" s="23" t="s">
        <v>31</v>
      </c>
      <c r="O5" s="23" t="s">
        <v>2</v>
      </c>
      <c r="P5" s="25" t="s">
        <v>32</v>
      </c>
      <c r="Q5" s="27"/>
      <c r="R5" s="57" t="s">
        <v>33</v>
      </c>
      <c r="S5" s="57" t="s">
        <v>1</v>
      </c>
      <c r="T5" s="50" t="s">
        <v>3</v>
      </c>
    </row>
    <row r="6" spans="1:20" ht="30" customHeight="1" x14ac:dyDescent="0.3">
      <c r="A6" s="24"/>
      <c r="B6" s="11"/>
      <c r="C6" s="66"/>
      <c r="D6" s="11"/>
      <c r="E6" s="11"/>
      <c r="F6" s="11"/>
      <c r="G6" s="11"/>
      <c r="H6" s="18">
        <v>0.18</v>
      </c>
      <c r="I6" s="11"/>
      <c r="J6" s="18"/>
      <c r="K6" s="18">
        <v>0.05</v>
      </c>
      <c r="L6" s="18">
        <v>0.1</v>
      </c>
      <c r="M6" s="18">
        <v>0.1</v>
      </c>
      <c r="N6" s="18">
        <v>0.18</v>
      </c>
      <c r="O6" s="18"/>
      <c r="P6" s="12"/>
      <c r="Q6" s="1"/>
      <c r="R6" s="10"/>
      <c r="S6" s="44"/>
      <c r="T6" s="35"/>
    </row>
    <row r="7" spans="1:20" ht="30" customHeight="1" x14ac:dyDescent="0.3">
      <c r="A7" s="37"/>
      <c r="B7" s="38"/>
      <c r="C7" s="38"/>
      <c r="D7" s="38"/>
      <c r="E7" s="38"/>
      <c r="F7" s="38"/>
      <c r="G7" s="38"/>
      <c r="H7" s="39"/>
      <c r="I7" s="38"/>
      <c r="J7" s="39"/>
      <c r="K7" s="39"/>
      <c r="L7" s="39"/>
      <c r="M7" s="39"/>
      <c r="N7" s="39"/>
      <c r="O7" s="39"/>
      <c r="P7" s="40"/>
      <c r="Q7" s="41">
        <f>A8</f>
        <v>54504</v>
      </c>
      <c r="R7" s="42"/>
      <c r="S7" s="45"/>
      <c r="T7" s="43"/>
    </row>
    <row r="8" spans="1:20" ht="52.95" customHeight="1" x14ac:dyDescent="0.3">
      <c r="A8" s="35">
        <v>54504</v>
      </c>
      <c r="B8" s="19" t="s">
        <v>34</v>
      </c>
      <c r="C8" s="66">
        <v>44935</v>
      </c>
      <c r="D8" s="21">
        <v>515</v>
      </c>
      <c r="E8" s="11">
        <v>364000</v>
      </c>
      <c r="F8" s="11"/>
      <c r="G8" s="11">
        <f>E8-F8</f>
        <v>364000</v>
      </c>
      <c r="H8" s="29">
        <f>G8*18%</f>
        <v>65520</v>
      </c>
      <c r="I8" s="11">
        <f>G8+H8</f>
        <v>429520</v>
      </c>
      <c r="J8" s="11">
        <f>G8*10%</f>
        <v>36400</v>
      </c>
      <c r="K8" s="11"/>
      <c r="L8" s="11"/>
      <c r="M8" s="11"/>
      <c r="N8" s="51">
        <f>H8</f>
        <v>65520</v>
      </c>
      <c r="O8" s="11"/>
      <c r="P8" s="29">
        <f>I8-J8-K8-L8-M8-O8-N8</f>
        <v>327600</v>
      </c>
      <c r="Q8" s="36"/>
      <c r="R8" s="29">
        <v>1065150</v>
      </c>
      <c r="S8" s="29" t="s">
        <v>8</v>
      </c>
      <c r="T8" s="35"/>
    </row>
    <row r="9" spans="1:20" ht="30" customHeight="1" x14ac:dyDescent="0.3">
      <c r="A9" s="35">
        <v>54504</v>
      </c>
      <c r="B9" s="19" t="s">
        <v>7</v>
      </c>
      <c r="C9" s="66">
        <v>45027</v>
      </c>
      <c r="D9" s="21">
        <v>515</v>
      </c>
      <c r="E9" s="11">
        <f>N8</f>
        <v>65520</v>
      </c>
      <c r="F9" s="11"/>
      <c r="G9" s="11"/>
      <c r="H9" s="29"/>
      <c r="I9" s="11"/>
      <c r="J9" s="11"/>
      <c r="K9" s="11"/>
      <c r="L9" s="11"/>
      <c r="M9" s="11"/>
      <c r="N9" s="11"/>
      <c r="O9" s="11"/>
      <c r="P9" s="51">
        <f>E9</f>
        <v>65520</v>
      </c>
      <c r="Q9" s="36"/>
      <c r="R9" s="29">
        <v>213030</v>
      </c>
      <c r="S9" s="29" t="s">
        <v>9</v>
      </c>
      <c r="T9" s="35"/>
    </row>
    <row r="10" spans="1:20" ht="30" customHeight="1" x14ac:dyDescent="0.3">
      <c r="A10" s="35">
        <v>54504</v>
      </c>
      <c r="B10" s="19" t="s">
        <v>34</v>
      </c>
      <c r="C10" s="66">
        <v>45098</v>
      </c>
      <c r="D10" s="22">
        <v>271</v>
      </c>
      <c r="E10" s="29">
        <v>1183500</v>
      </c>
      <c r="F10" s="11"/>
      <c r="G10" s="11">
        <f>E10-F10</f>
        <v>1183500</v>
      </c>
      <c r="H10" s="29">
        <f>G10*18%</f>
        <v>213030</v>
      </c>
      <c r="I10" s="11">
        <f>G10+H10</f>
        <v>1396530</v>
      </c>
      <c r="J10" s="11">
        <f>G10*10%</f>
        <v>118350</v>
      </c>
      <c r="K10" s="11"/>
      <c r="L10" s="11"/>
      <c r="M10" s="11"/>
      <c r="N10" s="51">
        <f>H10</f>
        <v>213030</v>
      </c>
      <c r="O10" s="11"/>
      <c r="P10" s="29">
        <f>I10-J10-K10-L10-M10-O10-N10</f>
        <v>1065150</v>
      </c>
      <c r="Q10" s="36"/>
      <c r="R10" s="29">
        <v>226800</v>
      </c>
      <c r="S10" s="47" t="s">
        <v>10</v>
      </c>
      <c r="T10" s="35"/>
    </row>
    <row r="11" spans="1:20" ht="30" customHeight="1" x14ac:dyDescent="0.3">
      <c r="A11" s="35">
        <v>54504</v>
      </c>
      <c r="B11" s="19" t="s">
        <v>7</v>
      </c>
      <c r="C11" s="20"/>
      <c r="D11" s="52">
        <v>271</v>
      </c>
      <c r="E11" s="29">
        <f>H10</f>
        <v>213030</v>
      </c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51">
        <f>E11</f>
        <v>213030</v>
      </c>
      <c r="Q11" s="36"/>
      <c r="R11" s="29">
        <v>45360</v>
      </c>
      <c r="S11" s="47" t="s">
        <v>11</v>
      </c>
      <c r="T11" s="35"/>
    </row>
    <row r="12" spans="1:20" ht="30" customHeight="1" x14ac:dyDescent="0.3">
      <c r="A12" s="35">
        <v>54504</v>
      </c>
      <c r="B12" s="19" t="s">
        <v>34</v>
      </c>
      <c r="C12" s="66">
        <v>45174</v>
      </c>
      <c r="D12" s="22">
        <v>322</v>
      </c>
      <c r="E12" s="29">
        <v>252000</v>
      </c>
      <c r="F12" s="11"/>
      <c r="G12" s="11">
        <f>E12-F12</f>
        <v>252000</v>
      </c>
      <c r="H12" s="29">
        <f>G12*18%</f>
        <v>45360</v>
      </c>
      <c r="I12" s="11">
        <f>G12+H12</f>
        <v>297360</v>
      </c>
      <c r="J12" s="11">
        <f>G12*10%</f>
        <v>25200</v>
      </c>
      <c r="K12" s="11"/>
      <c r="L12" s="11"/>
      <c r="M12" s="11"/>
      <c r="N12" s="51">
        <f>H12</f>
        <v>45360</v>
      </c>
      <c r="O12" s="11"/>
      <c r="P12" s="29">
        <f>I12-J12-K12-L12-M12-O12-N12</f>
        <v>226800</v>
      </c>
      <c r="Q12" s="36"/>
      <c r="R12" s="29"/>
      <c r="S12" s="47"/>
      <c r="T12" s="35"/>
    </row>
    <row r="13" spans="1:20" ht="30" customHeight="1" x14ac:dyDescent="0.3">
      <c r="A13" s="35">
        <v>54504</v>
      </c>
      <c r="B13" s="19" t="s">
        <v>7</v>
      </c>
      <c r="C13" s="20"/>
      <c r="D13" s="52">
        <v>322</v>
      </c>
      <c r="E13" s="29">
        <f>H12</f>
        <v>45360</v>
      </c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51">
        <f>E13</f>
        <v>45360</v>
      </c>
      <c r="Q13" s="36"/>
      <c r="R13" s="29"/>
      <c r="S13" s="47"/>
      <c r="T13" s="35"/>
    </row>
    <row r="14" spans="1:20" ht="30" customHeight="1" x14ac:dyDescent="0.3">
      <c r="A14" s="35">
        <v>54504</v>
      </c>
      <c r="B14" s="19" t="s">
        <v>34</v>
      </c>
      <c r="C14" s="66">
        <v>45457</v>
      </c>
      <c r="D14" s="22">
        <v>33</v>
      </c>
      <c r="E14" s="29">
        <v>93000</v>
      </c>
      <c r="F14" s="11"/>
      <c r="G14" s="11">
        <f>E14-F14</f>
        <v>93000</v>
      </c>
      <c r="H14" s="29">
        <f>G14*18%</f>
        <v>16740</v>
      </c>
      <c r="I14" s="11">
        <f>G14+H14</f>
        <v>109740</v>
      </c>
      <c r="J14" s="11">
        <f>G14*10%</f>
        <v>9300</v>
      </c>
      <c r="K14" s="11"/>
      <c r="L14" s="11"/>
      <c r="M14" s="11"/>
      <c r="N14" s="11">
        <f>H14</f>
        <v>16740</v>
      </c>
      <c r="O14" s="11"/>
      <c r="P14" s="29">
        <f>I14-J14-K14-L14-M14-O14-N14</f>
        <v>83700</v>
      </c>
      <c r="Q14" s="36"/>
      <c r="R14" s="29"/>
      <c r="S14" s="47"/>
      <c r="T14" s="35"/>
    </row>
    <row r="15" spans="1:20" ht="30" customHeight="1" x14ac:dyDescent="0.3">
      <c r="A15" s="35"/>
      <c r="B15" s="19"/>
      <c r="C15" s="20"/>
      <c r="D15" s="22"/>
      <c r="E15" s="29"/>
      <c r="F15" s="11"/>
      <c r="G15" s="11"/>
      <c r="H15" s="29"/>
      <c r="I15" s="11"/>
      <c r="J15" s="11"/>
      <c r="K15" s="11"/>
      <c r="L15" s="11"/>
      <c r="M15" s="11"/>
      <c r="N15" s="11"/>
      <c r="O15" s="11"/>
      <c r="P15" s="29"/>
      <c r="Q15" s="36"/>
      <c r="R15" s="29"/>
      <c r="S15" s="47"/>
      <c r="T15" s="35"/>
    </row>
    <row r="16" spans="1:20" ht="30" customHeight="1" x14ac:dyDescent="0.3">
      <c r="A16" s="35"/>
      <c r="B16" s="19"/>
      <c r="C16" s="20"/>
      <c r="D16" s="22"/>
      <c r="E16" s="29"/>
      <c r="F16" s="11"/>
      <c r="G16" s="11"/>
      <c r="H16" s="29"/>
      <c r="I16" s="11"/>
      <c r="J16" s="11"/>
      <c r="K16" s="11"/>
      <c r="L16" s="11"/>
      <c r="M16" s="11"/>
      <c r="N16" s="11"/>
      <c r="O16" s="11"/>
      <c r="P16" s="29"/>
      <c r="Q16" s="36"/>
      <c r="R16" s="29"/>
      <c r="S16" s="47"/>
      <c r="T16" s="35"/>
    </row>
    <row r="17" spans="1:20" ht="30" customHeight="1" x14ac:dyDescent="0.2">
      <c r="A17" s="35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46"/>
      <c r="T17" s="35"/>
    </row>
    <row r="18" spans="1:20" ht="30" customHeight="1" x14ac:dyDescent="0.3">
      <c r="A18" s="30"/>
      <c r="B18" s="31"/>
      <c r="C18" s="31"/>
      <c r="D18" s="31"/>
      <c r="E18" s="32">
        <f t="shared" ref="E18:P18" si="0">SUM(E8:E16)</f>
        <v>2216410</v>
      </c>
      <c r="F18" s="32">
        <f t="shared" si="0"/>
        <v>0</v>
      </c>
      <c r="G18" s="32">
        <f t="shared" si="0"/>
        <v>1892500</v>
      </c>
      <c r="H18" s="32">
        <f t="shared" si="0"/>
        <v>340650</v>
      </c>
      <c r="I18" s="32">
        <f t="shared" si="0"/>
        <v>2233150</v>
      </c>
      <c r="J18" s="32">
        <f t="shared" si="0"/>
        <v>189250</v>
      </c>
      <c r="K18" s="32">
        <f t="shared" si="0"/>
        <v>0</v>
      </c>
      <c r="L18" s="32">
        <f t="shared" si="0"/>
        <v>0</v>
      </c>
      <c r="M18" s="32">
        <f t="shared" si="0"/>
        <v>0</v>
      </c>
      <c r="N18" s="32">
        <f t="shared" si="0"/>
        <v>340650</v>
      </c>
      <c r="O18" s="32">
        <f t="shared" si="0"/>
        <v>0</v>
      </c>
      <c r="P18" s="32">
        <f t="shared" si="0"/>
        <v>2027160</v>
      </c>
      <c r="Q18" s="33"/>
      <c r="R18" s="34">
        <f>SUM(R8:R16)</f>
        <v>1550340</v>
      </c>
      <c r="S18" s="48"/>
      <c r="T18" s="35"/>
    </row>
    <row r="19" spans="1:20" ht="30" customHeight="1" x14ac:dyDescent="0.3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2"/>
      <c r="Q19" s="9"/>
      <c r="R19" s="10"/>
      <c r="S19" s="44"/>
      <c r="T19" s="35"/>
    </row>
    <row r="20" spans="1:20" ht="30" customHeight="1" thickBot="1" x14ac:dyDescent="0.35">
      <c r="A20" s="14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5"/>
      <c r="Q20" s="28"/>
      <c r="R20" s="26">
        <f>P18-R18</f>
        <v>476820</v>
      </c>
      <c r="S20" s="49"/>
      <c r="T20" s="35"/>
    </row>
    <row r="21" spans="1:20" ht="30" customHeight="1" thickBot="1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20" ht="30" customHeight="1" thickBot="1" x14ac:dyDescent="0.35">
      <c r="N22" s="62" t="str">
        <f>D2</f>
        <v xml:space="preserve">Altruist Geotechnical Services Pvt Ltd </v>
      </c>
      <c r="O22" s="62"/>
      <c r="P22" s="62"/>
    </row>
    <row r="23" spans="1:20" ht="30" customHeight="1" thickBot="1" x14ac:dyDescent="0.35">
      <c r="N23" s="63" t="s">
        <v>13</v>
      </c>
      <c r="O23" s="63"/>
      <c r="P23" s="63"/>
    </row>
    <row r="24" spans="1:20" ht="30" customHeight="1" x14ac:dyDescent="0.3">
      <c r="N24" s="64" t="s">
        <v>4</v>
      </c>
      <c r="O24" s="64"/>
      <c r="P24" s="53">
        <f>R20</f>
        <v>476820</v>
      </c>
    </row>
    <row r="25" spans="1:20" ht="30" customHeight="1" x14ac:dyDescent="0.3">
      <c r="N25" s="65" t="s">
        <v>12</v>
      </c>
      <c r="O25" s="65"/>
      <c r="P25" s="54">
        <f>N14</f>
        <v>16740</v>
      </c>
    </row>
  </sheetData>
  <mergeCells count="4">
    <mergeCell ref="N22:P22"/>
    <mergeCell ref="N23:P23"/>
    <mergeCell ref="N24:O24"/>
    <mergeCell ref="N25:O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2025-06-06T07:26:12Z</dcterms:modified>
</cp:coreProperties>
</file>