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E:\Desktop\AllUploadedExcel\Snehal Edited\Snehal Edited\"/>
    </mc:Choice>
  </mc:AlternateContent>
  <xr:revisionPtr revIDLastSave="0" documentId="13_ncr:1_{FBE42AB6-A52D-469A-A4F9-F9FFFE464B2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5" i="1" l="1"/>
  <c r="G15" i="1"/>
  <c r="H15" i="1" s="1"/>
  <c r="L15" i="1" s="1"/>
  <c r="S11" i="1"/>
  <c r="S12" i="1"/>
  <c r="S13" i="1"/>
  <c r="S14" i="1"/>
  <c r="O7" i="1"/>
  <c r="I15" i="1" l="1"/>
  <c r="K15" i="1"/>
  <c r="J15" i="1"/>
  <c r="G14" i="1"/>
  <c r="H14" i="1" s="1"/>
  <c r="L14" i="1" s="1"/>
  <c r="J14" i="1"/>
  <c r="K14" i="1" l="1"/>
  <c r="I14" i="1"/>
  <c r="N14" i="1" s="1"/>
  <c r="N15" i="1"/>
  <c r="G13" i="1"/>
  <c r="J13" i="1" l="1"/>
  <c r="H13" i="1"/>
  <c r="K13" i="1"/>
  <c r="G12" i="1"/>
  <c r="H12" i="1" s="1"/>
  <c r="L12" i="1" s="1"/>
  <c r="L13" i="1" l="1"/>
  <c r="I13" i="1"/>
  <c r="N13" i="1" s="1"/>
  <c r="J12" i="1"/>
  <c r="I12" i="1"/>
  <c r="K12" i="1"/>
  <c r="G10" i="1"/>
  <c r="S10" i="1"/>
  <c r="E11" i="1"/>
  <c r="H10" i="1" l="1"/>
  <c r="L10" i="1" s="1"/>
  <c r="N12" i="1"/>
  <c r="K10" i="1"/>
  <c r="J10" i="1"/>
  <c r="G11" i="1"/>
  <c r="H11" i="1" s="1"/>
  <c r="L11" i="1" s="1"/>
  <c r="I10" i="1" l="1"/>
  <c r="N10" i="1"/>
  <c r="K11" i="1"/>
  <c r="J11" i="1"/>
  <c r="I11" i="1"/>
  <c r="E9" i="1"/>
  <c r="G9" i="1" s="1"/>
  <c r="H9" i="1" s="1"/>
  <c r="E8" i="1"/>
  <c r="G8" i="1" s="1"/>
  <c r="H8" i="1" s="1"/>
  <c r="N11" i="1" l="1"/>
  <c r="L9" i="1"/>
  <c r="K9" i="1"/>
  <c r="J9" i="1"/>
  <c r="S9" i="1"/>
  <c r="S8" i="1"/>
  <c r="I9" i="1" l="1"/>
  <c r="N9" i="1" s="1"/>
  <c r="L8" i="1" l="1"/>
  <c r="K8" i="1"/>
  <c r="J8" i="1"/>
  <c r="S20" i="1"/>
  <c r="I8" i="1" l="1"/>
  <c r="N8" i="1" s="1"/>
  <c r="N20" i="1" l="1"/>
  <c r="S22" i="1" s="1"/>
</calcChain>
</file>

<file path=xl/sharedStrings.xml><?xml version="1.0" encoding="utf-8"?>
<sst xmlns="http://schemas.openxmlformats.org/spreadsheetml/2006/main" count="55" uniqueCount="54">
  <si>
    <t>Amount</t>
  </si>
  <si>
    <t>PAYMENT NOTE No.</t>
  </si>
  <si>
    <t>UTR</t>
  </si>
  <si>
    <t>Total Payable Amount Rs. -</t>
  </si>
  <si>
    <t>Total Paid Amount Rs. -</t>
  </si>
  <si>
    <t>Balance Payable Amount Rs. -</t>
  </si>
  <si>
    <t xml:space="preserve">Hold against extra work </t>
  </si>
  <si>
    <t>Khatu Ji construction</t>
  </si>
  <si>
    <t>19-04-2023 19-04-2023 NEFT/AXISP00382939924/SPUP23/0155/SHIVANI WO SAND 112800.00</t>
  </si>
  <si>
    <t>SPUP23/0155</t>
  </si>
  <si>
    <t>17-05-2023 NEFT/AXISP00390799663/RIUP23/262/SHIVANI WO SANDE ₹ 75,200.00</t>
  </si>
  <si>
    <t>RIUP23/262</t>
  </si>
  <si>
    <t>03-05-2023 NEFT/AXISP00386899987/SPUP23/0359/SHIVANI WO SAND 150400.00</t>
  </si>
  <si>
    <t>SPUP23/0359</t>
  </si>
  <si>
    <t>13-06-2023 NEFT/AXISP00398036679/RIUP23/574/SHIVANI WO SANDE 150400.00</t>
  </si>
  <si>
    <t>RIUP23/574</t>
  </si>
  <si>
    <t>kjc23/24/006</t>
  </si>
  <si>
    <t>28-08-2023 NEFT/AXISP00418772999/RIUP23/1732/SHIVANI WO SANDEEP/IDIB000T081 75200.00</t>
  </si>
  <si>
    <t>28-06-2023 NEFT/AXISP00401442264/RIUP23/856/SHIVANI WO SANDE 37600.00</t>
  </si>
  <si>
    <t>07-09-2023 NEFT/AXISP00422860737/RIUP23/1889/SHIVANI WO SANDEEP/IDIB000T081 37600.00</t>
  </si>
  <si>
    <t>RIUP23/575</t>
  </si>
  <si>
    <t>RIUP23/576</t>
  </si>
  <si>
    <t>RIUP23/577</t>
  </si>
  <si>
    <t>10-10-2023 NEFT/AXISP00432944786/RIUP23/2608/SHIVANI WO SANDEEP/IDIB000T081 37600.00</t>
  </si>
  <si>
    <t>RIUP23/2608</t>
  </si>
  <si>
    <t>Subcontractor:</t>
  </si>
  <si>
    <t>State:</t>
  </si>
  <si>
    <t>Uttar Pradesh</t>
  </si>
  <si>
    <t>District:</t>
  </si>
  <si>
    <t>Shamli</t>
  </si>
  <si>
    <t>Block:</t>
  </si>
  <si>
    <t>Harsana, Kamalpur,Bhogi mazra  village DG platform work</t>
  </si>
  <si>
    <t>Yarpur,Mahavatpur,Dhakhori jamalpur,Khanpur  village DG platform work</t>
  </si>
  <si>
    <t>Khera Gadai, Manatmanti  village DG platform work</t>
  </si>
  <si>
    <t>Jafarpur,Titoly, Jangheri, Hassanpur   village DG platform work</t>
  </si>
  <si>
    <t>Rangana  village DG platform work</t>
  </si>
  <si>
    <t>Gandharva and Bibipur Hathiya  village DG platform work</t>
  </si>
  <si>
    <t>Panjokhera  village DG platform work</t>
  </si>
  <si>
    <t>Bharsi  village DG platform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</si>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</sst>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mm/dd/yy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1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2" fillId="2" borderId="19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43" fontId="2" fillId="2" borderId="11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2" fillId="2" borderId="20" xfId="1" applyNumberFormat="1" applyFont="1" applyFill="1" applyBorder="1" applyAlignment="1">
      <alignment vertical="center"/>
    </xf>
    <xf numFmtId="43" fontId="2" fillId="2" borderId="7" xfId="1" applyNumberFormat="1" applyFont="1" applyFill="1" applyBorder="1" applyAlignment="1">
      <alignment vertical="center"/>
    </xf>
    <xf numFmtId="43" fontId="2" fillId="2" borderId="16" xfId="1" applyNumberFormat="1" applyFont="1" applyFill="1" applyBorder="1" applyAlignment="1">
      <alignment vertical="center"/>
    </xf>
    <xf numFmtId="43" fontId="2" fillId="2" borderId="15" xfId="1" applyNumberFormat="1" applyFont="1" applyFill="1" applyBorder="1" applyAlignment="1">
      <alignment horizontal="right" vertical="center"/>
    </xf>
    <xf numFmtId="43" fontId="2" fillId="2" borderId="9" xfId="1" applyNumberFormat="1" applyFont="1" applyFill="1" applyBorder="1" applyAlignment="1">
      <alignment vertical="center"/>
    </xf>
    <xf numFmtId="43" fontId="2" fillId="2" borderId="22" xfId="1" applyNumberFormat="1" applyFont="1" applyFill="1" applyBorder="1" applyAlignment="1">
      <alignment vertical="center"/>
    </xf>
    <xf numFmtId="43" fontId="2" fillId="2" borderId="13" xfId="1" applyNumberFormat="1" applyFont="1" applyFill="1" applyBorder="1" applyAlignment="1">
      <alignment vertical="center"/>
    </xf>
    <xf numFmtId="43" fontId="2" fillId="2" borderId="14" xfId="1" applyNumberFormat="1" applyFont="1" applyFill="1" applyBorder="1" applyAlignment="1">
      <alignment vertical="center"/>
    </xf>
    <xf numFmtId="43" fontId="2" fillId="2" borderId="21" xfId="1" applyNumberFormat="1" applyFont="1" applyFill="1" applyBorder="1" applyAlignment="1">
      <alignment vertical="center"/>
    </xf>
    <xf numFmtId="43" fontId="2" fillId="2" borderId="17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2" fillId="2" borderId="23" xfId="1" applyNumberFormat="1" applyFont="1" applyFill="1" applyBorder="1" applyAlignment="1">
      <alignment vertical="center"/>
    </xf>
    <xf numFmtId="43" fontId="2" fillId="2" borderId="24" xfId="1" applyNumberFormat="1" applyFont="1" applyFill="1" applyBorder="1" applyAlignment="1">
      <alignment vertical="center"/>
    </xf>
    <xf numFmtId="43" fontId="2" fillId="2" borderId="25" xfId="1" applyNumberFormat="1" applyFont="1" applyFill="1" applyBorder="1" applyAlignment="1">
      <alignment vertical="center"/>
    </xf>
    <xf numFmtId="43" fontId="2" fillId="2" borderId="26" xfId="1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0" fillId="2" borderId="7" xfId="0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 wrapText="1"/>
    </xf>
    <xf numFmtId="43" fontId="2" fillId="2" borderId="28" xfId="1" applyNumberFormat="1" applyFont="1" applyFill="1" applyBorder="1" applyAlignment="1">
      <alignment vertical="center"/>
    </xf>
    <xf numFmtId="9" fontId="2" fillId="2" borderId="28" xfId="1" applyNumberFormat="1" applyFont="1" applyFill="1" applyBorder="1" applyAlignment="1">
      <alignment vertical="center"/>
    </xf>
    <xf numFmtId="43" fontId="2" fillId="2" borderId="29" xfId="1" applyNumberFormat="1" applyFont="1" applyFill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5" fillId="0" borderId="16" xfId="0" applyFont="1" applyBorder="1"/>
    <xf numFmtId="0" fontId="0" fillId="0" borderId="16" xfId="0" applyBorder="1" applyAlignment="1">
      <alignment vertical="center"/>
    </xf>
    <xf numFmtId="0" fontId="0" fillId="2" borderId="20" xfId="0" applyFill="1" applyBorder="1" applyAlignment="1">
      <alignment vertical="center"/>
    </xf>
    <xf numFmtId="0" fontId="0" fillId="2" borderId="16" xfId="0" applyFill="1" applyBorder="1" applyAlignment="1">
      <alignment vertical="center"/>
    </xf>
    <xf numFmtId="43" fontId="2" fillId="2" borderId="30" xfId="1" applyNumberFormat="1" applyFont="1" applyFill="1" applyBorder="1" applyAlignment="1">
      <alignment vertical="center"/>
    </xf>
    <xf numFmtId="43" fontId="2" fillId="2" borderId="31" xfId="1" applyNumberFormat="1" applyFont="1" applyFill="1" applyBorder="1" applyAlignment="1">
      <alignment vertical="center"/>
    </xf>
    <xf numFmtId="43" fontId="2" fillId="2" borderId="32" xfId="1" applyNumberFormat="1" applyFont="1" applyFill="1" applyBorder="1" applyAlignment="1">
      <alignment vertical="center"/>
    </xf>
    <xf numFmtId="9" fontId="2" fillId="2" borderId="33" xfId="1" applyNumberFormat="1" applyFont="1" applyFill="1" applyBorder="1" applyAlignment="1">
      <alignment vertical="center"/>
    </xf>
    <xf numFmtId="9" fontId="2" fillId="2" borderId="26" xfId="1" applyNumberFormat="1" applyFont="1" applyFill="1" applyBorder="1" applyAlignment="1">
      <alignment vertical="center"/>
    </xf>
    <xf numFmtId="9" fontId="2" fillId="2" borderId="34" xfId="1" applyNumberFormat="1" applyFont="1" applyFill="1" applyBorder="1" applyAlignment="1">
      <alignment vertical="center"/>
    </xf>
    <xf numFmtId="43" fontId="2" fillId="2" borderId="34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2" fillId="2" borderId="35" xfId="1" applyNumberFormat="1" applyFont="1" applyFill="1" applyBorder="1" applyAlignment="1">
      <alignment vertical="center"/>
    </xf>
    <xf numFmtId="43" fontId="2" fillId="2" borderId="36" xfId="1" applyNumberFormat="1" applyFont="1" applyFill="1" applyBorder="1" applyAlignment="1">
      <alignment vertical="center"/>
    </xf>
    <xf numFmtId="43" fontId="2" fillId="2" borderId="37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43" fontId="3" fillId="2" borderId="36" xfId="1" applyNumberFormat="1" applyFont="1" applyFill="1" applyBorder="1" applyAlignment="1">
      <alignment vertical="center"/>
    </xf>
    <xf numFmtId="43" fontId="3" fillId="2" borderId="38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2" fillId="3" borderId="6" xfId="1" applyNumberFormat="1" applyFont="1" applyFill="1" applyBorder="1" applyAlignment="1">
      <alignment vertical="center"/>
    </xf>
    <xf numFmtId="43" fontId="2" fillId="3" borderId="5" xfId="1" applyNumberFormat="1" applyFont="1" applyFill="1" applyBorder="1" applyAlignment="1">
      <alignment vertical="center"/>
    </xf>
    <xf numFmtId="43" fontId="2" fillId="3" borderId="24" xfId="1" applyNumberFormat="1" applyFont="1" applyFill="1" applyBorder="1" applyAlignment="1">
      <alignment vertical="center"/>
    </xf>
    <xf numFmtId="43" fontId="2" fillId="3" borderId="23" xfId="1" applyNumberFormat="1" applyFont="1" applyFill="1" applyBorder="1" applyAlignment="1">
      <alignment vertical="center"/>
    </xf>
    <xf numFmtId="9" fontId="2" fillId="3" borderId="3" xfId="1" applyNumberFormat="1" applyFont="1" applyFill="1" applyBorder="1" applyAlignment="1">
      <alignment vertical="center"/>
    </xf>
    <xf numFmtId="9" fontId="2" fillId="3" borderId="5" xfId="1" applyNumberFormat="1" applyFont="1" applyFill="1" applyBorder="1" applyAlignment="1">
      <alignment vertical="center"/>
    </xf>
    <xf numFmtId="9" fontId="2" fillId="3" borderId="19" xfId="1" applyNumberFormat="1" applyFont="1" applyFill="1" applyBorder="1" applyAlignment="1">
      <alignment vertical="center"/>
    </xf>
    <xf numFmtId="43" fontId="2" fillId="3" borderId="19" xfId="1" applyNumberFormat="1" applyFont="1" applyFill="1" applyBorder="1" applyAlignment="1">
      <alignment vertical="center"/>
    </xf>
    <xf numFmtId="43" fontId="2" fillId="3" borderId="4" xfId="1" applyNumberFormat="1" applyFont="1" applyFill="1" applyBorder="1" applyAlignment="1">
      <alignment vertical="center"/>
    </xf>
    <xf numFmtId="43" fontId="2" fillId="3" borderId="1" xfId="1" applyNumberFormat="1" applyFont="1" applyFill="1" applyBorder="1" applyAlignment="1">
      <alignment vertical="center"/>
    </xf>
    <xf numFmtId="9" fontId="2" fillId="3" borderId="1" xfId="1" applyNumberFormat="1" applyFont="1" applyFill="1" applyBorder="1" applyAlignment="1">
      <alignment vertical="center"/>
    </xf>
    <xf numFmtId="43" fontId="2" fillId="3" borderId="2" xfId="1" applyNumberFormat="1" applyFont="1" applyFill="1" applyBorder="1" applyAlignment="1">
      <alignment vertical="center"/>
    </xf>
    <xf numFmtId="0" fontId="3" fillId="4" borderId="0" xfId="0" applyFont="1" applyFill="1" applyAlignment="1">
      <alignment horizontal="center" vertical="center" wrapText="1"/>
    </xf>
    <xf numFmtId="0" fontId="5" fillId="0" borderId="0" xfId="0" applyFont="1"/>
    <xf numFmtId="0" fontId="4" fillId="0" borderId="0" xfId="0" applyFont="1"/>
    <xf numFmtId="165" fontId="0" fillId="0" borderId="0" xfId="0" applyNumberFormat="1"/>
    <xf numFmtId="165" fontId="2" fillId="2" borderId="26" xfId="1" applyNumberFormat="1" applyFont="1" applyFill="1" applyBorder="1" applyAlignment="1">
      <alignment vertical="center"/>
    </xf>
    <xf numFmtId="165" fontId="2" fillId="3" borderId="5" xfId="1" applyNumberFormat="1" applyFont="1" applyFill="1" applyBorder="1" applyAlignment="1">
      <alignment vertical="center"/>
    </xf>
    <xf numFmtId="165" fontId="2" fillId="2" borderId="12" xfId="0" applyNumberFormat="1" applyFont="1" applyFill="1" applyBorder="1" applyAlignment="1">
      <alignment horizontal="center" vertical="center"/>
    </xf>
    <xf numFmtId="165" fontId="2" fillId="2" borderId="13" xfId="0" applyNumberFormat="1" applyFont="1" applyFill="1" applyBorder="1" applyAlignment="1">
      <alignment horizontal="center" vertical="center"/>
    </xf>
    <xf numFmtId="165" fontId="2" fillId="2" borderId="28" xfId="1" applyNumberFormat="1" applyFont="1" applyFill="1" applyBorder="1" applyAlignment="1">
      <alignment vertical="center"/>
    </xf>
    <xf numFmtId="165" fontId="2" fillId="2" borderId="1" xfId="1" applyNumberFormat="1" applyFont="1" applyFill="1" applyBorder="1" applyAlignment="1">
      <alignment vertical="center"/>
    </xf>
    <xf numFmtId="165" fontId="2" fillId="2" borderId="36" xfId="1" applyNumberFormat="1" applyFont="1" applyFill="1" applyBorder="1" applyAlignment="1">
      <alignment vertical="center"/>
    </xf>
    <xf numFmtId="165" fontId="2" fillId="2" borderId="0" xfId="1" applyNumberFormat="1" applyFont="1" applyFill="1" applyBorder="1" applyAlignment="1">
      <alignment vertical="center"/>
    </xf>
    <xf numFmtId="165" fontId="0" fillId="2" borderId="0" xfId="0" applyNumberFormat="1" applyFill="1" applyAlignment="1">
      <alignment vertical="center"/>
    </xf>
    <xf numFmtId="0" fontId="4" fillId="2" borderId="26" xfId="0" applyFont="1" applyFill="1" applyBorder="1" applyAlignment="1">
      <alignment vertical="center"/>
    </xf>
    <xf numFmtId="0" fontId="4" fillId="2" borderId="26" xfId="0" applyFont="1" applyFill="1" applyBorder="1" applyAlignment="1">
      <alignment horizontal="center" vertical="center" wrapText="1"/>
    </xf>
    <xf numFmtId="14" fontId="4" fillId="2" borderId="26" xfId="0" applyNumberFormat="1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43" fontId="6" fillId="2" borderId="26" xfId="1" applyNumberFormat="1" applyFont="1" applyFill="1" applyBorder="1" applyAlignment="1">
      <alignment horizontal="center" vertical="center"/>
    </xf>
    <xf numFmtId="43" fontId="4" fillId="2" borderId="26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4"/>
  <sheetViews>
    <sheetView tabSelected="1" workbookViewId="0">
      <selection activeCell="B3" sqref="B3"/>
    </sheetView>
  </sheetViews>
  <sheetFormatPr defaultColWidth="9" defaultRowHeight="24.9" customHeight="1" x14ac:dyDescent="0.3"/>
  <cols>
    <col min="1" max="1" width="9" style="8"/>
    <col min="2" max="2" width="30" style="8" customWidth="1"/>
    <col min="3" max="3" width="13.44140625" style="84" bestFit="1" customWidth="1"/>
    <col min="4" max="4" width="11.5546875" style="8" bestFit="1" customWidth="1"/>
    <col min="5" max="5" width="13.33203125" style="8" bestFit="1" customWidth="1"/>
    <col min="6" max="7" width="13.33203125" style="8" customWidth="1"/>
    <col min="8" max="8" width="14.6640625" style="27" customWidth="1"/>
    <col min="9" max="9" width="12.88671875" style="27" bestFit="1" customWidth="1"/>
    <col min="10" max="10" width="10.6640625" style="8" bestFit="1" customWidth="1"/>
    <col min="11" max="11" width="10.44140625" style="8" bestFit="1" customWidth="1"/>
    <col min="12" max="14" width="14.88671875" style="8" customWidth="1"/>
    <col min="15" max="15" width="7.33203125" style="8" customWidth="1"/>
    <col min="16" max="16" width="21.6640625" style="8" bestFit="1" customWidth="1"/>
    <col min="17" max="17" width="12.6640625" style="8" bestFit="1" customWidth="1"/>
    <col min="18" max="18" width="14.5546875" style="8" bestFit="1" customWidth="1"/>
    <col min="19" max="19" width="14" style="8" customWidth="1"/>
    <col min="20" max="20" width="89.6640625" style="8" bestFit="1" customWidth="1"/>
    <col min="21" max="16384" width="9" style="8"/>
  </cols>
  <sheetData>
    <row r="1" spans="1:20" customFormat="1" ht="24.9" customHeight="1" x14ac:dyDescent="0.3">
      <c r="A1" s="74" t="s">
        <v>25</v>
      </c>
      <c r="B1" s="8" t="s">
        <v>7</v>
      </c>
      <c r="C1" s="75"/>
    </row>
    <row r="2" spans="1:20" customFormat="1" ht="24.9" customHeight="1" x14ac:dyDescent="0.3">
      <c r="A2" s="74" t="s">
        <v>26</v>
      </c>
      <c r="B2" t="s">
        <v>27</v>
      </c>
      <c r="C2" s="75"/>
    </row>
    <row r="3" spans="1:20" customFormat="1" ht="30.6" customHeight="1" x14ac:dyDescent="0.3">
      <c r="A3" s="74" t="s">
        <v>28</v>
      </c>
      <c r="B3" s="74" t="s">
        <v>29</v>
      </c>
      <c r="C3" s="75"/>
    </row>
    <row r="4" spans="1:20" customFormat="1" ht="24.9" customHeight="1" thickBot="1" x14ac:dyDescent="0.35">
      <c r="A4" s="74" t="s">
        <v>30</v>
      </c>
      <c r="B4" s="74" t="s">
        <v>29</v>
      </c>
      <c r="C4" s="75"/>
    </row>
    <row r="5" spans="1:20" ht="24.9" customHeight="1" thickBot="1" x14ac:dyDescent="0.35">
      <c r="A5" s="85" t="s">
        <v>39</v>
      </c>
      <c r="B5" s="86" t="s">
        <v>40</v>
      </c>
      <c r="C5" s="87" t="s">
        <v>41</v>
      </c>
      <c r="D5" s="88" t="s">
        <v>42</v>
      </c>
      <c r="E5" s="86" t="s">
        <v>43</v>
      </c>
      <c r="F5" s="86" t="s">
        <v>44</v>
      </c>
      <c r="G5" s="88" t="s">
        <v>45</v>
      </c>
      <c r="H5" s="89" t="s">
        <v>46</v>
      </c>
      <c r="I5" s="90" t="s">
        <v>0</v>
      </c>
      <c r="J5" s="86" t="s">
        <v>47</v>
      </c>
      <c r="K5" s="86" t="s">
        <v>48</v>
      </c>
      <c r="L5" s="86" t="s">
        <v>49</v>
      </c>
      <c r="M5" s="7" t="s">
        <v>6</v>
      </c>
      <c r="N5" s="86" t="s">
        <v>50</v>
      </c>
      <c r="O5" s="1"/>
      <c r="P5" s="34" t="s">
        <v>1</v>
      </c>
      <c r="Q5" s="86" t="s">
        <v>51</v>
      </c>
      <c r="R5" s="86" t="s">
        <v>52</v>
      </c>
      <c r="S5" s="86" t="s">
        <v>53</v>
      </c>
      <c r="T5" s="86" t="s">
        <v>2</v>
      </c>
    </row>
    <row r="6" spans="1:20" ht="24.9" customHeight="1" x14ac:dyDescent="0.3">
      <c r="B6" s="43"/>
      <c r="C6" s="76"/>
      <c r="D6" s="31"/>
      <c r="E6" s="30"/>
      <c r="F6" s="44"/>
      <c r="G6" s="45"/>
      <c r="H6" s="46">
        <v>0.18</v>
      </c>
      <c r="I6" s="31"/>
      <c r="J6" s="47">
        <v>0.01</v>
      </c>
      <c r="K6" s="48">
        <v>0.05</v>
      </c>
      <c r="L6" s="49"/>
      <c r="M6" s="49"/>
      <c r="N6" s="49"/>
      <c r="O6" s="1"/>
      <c r="P6" s="30"/>
      <c r="Q6" s="35"/>
      <c r="R6" s="36">
        <v>0.01</v>
      </c>
      <c r="S6" s="35"/>
      <c r="T6" s="37"/>
    </row>
    <row r="7" spans="1:20" s="59" customFormat="1" ht="24.9" customHeight="1" x14ac:dyDescent="0.3">
      <c r="B7" s="60"/>
      <c r="C7" s="77"/>
      <c r="D7" s="61"/>
      <c r="E7" s="62"/>
      <c r="F7" s="62"/>
      <c r="G7" s="63"/>
      <c r="H7" s="64"/>
      <c r="I7" s="61"/>
      <c r="J7" s="65"/>
      <c r="K7" s="66"/>
      <c r="L7" s="67"/>
      <c r="M7" s="67"/>
      <c r="N7" s="67"/>
      <c r="O7" s="72">
        <f>A8</f>
        <v>56246</v>
      </c>
      <c r="P7" s="68"/>
      <c r="Q7" s="69"/>
      <c r="R7" s="70"/>
      <c r="S7" s="69"/>
      <c r="T7" s="71"/>
    </row>
    <row r="8" spans="1:20" ht="24.9" customHeight="1" x14ac:dyDescent="0.3">
      <c r="A8" s="8">
        <v>56246</v>
      </c>
      <c r="B8" s="3" t="s">
        <v>31</v>
      </c>
      <c r="C8" s="78">
        <v>45025</v>
      </c>
      <c r="D8" s="5">
        <v>1</v>
      </c>
      <c r="E8" s="15">
        <f>40000*3</f>
        <v>120000</v>
      </c>
      <c r="F8" s="29">
        <v>0</v>
      </c>
      <c r="G8" s="29">
        <f t="shared" ref="G8:G14" si="0">E8-F8</f>
        <v>120000</v>
      </c>
      <c r="H8" s="11">
        <f>G8*18%</f>
        <v>21600</v>
      </c>
      <c r="I8" s="16">
        <f t="shared" ref="I8:I14" si="1">G8+H8</f>
        <v>141600</v>
      </c>
      <c r="J8" s="16">
        <f t="shared" ref="J8:J14" si="2">G8*$J$6</f>
        <v>1200</v>
      </c>
      <c r="K8" s="12">
        <f t="shared" ref="K8:K14" si="3">G8*$K$6</f>
        <v>6000</v>
      </c>
      <c r="L8" s="12">
        <f t="shared" ref="L8:L15" si="4">H8</f>
        <v>21600</v>
      </c>
      <c r="M8" s="12"/>
      <c r="N8" s="12">
        <f t="shared" ref="N8:N14" si="5">I8-J8-K8-L8-M8</f>
        <v>112800</v>
      </c>
      <c r="O8" s="1"/>
      <c r="P8" s="17" t="s">
        <v>9</v>
      </c>
      <c r="Q8" s="18">
        <v>112800</v>
      </c>
      <c r="R8" s="18"/>
      <c r="S8" s="18">
        <f>Q8</f>
        <v>112800</v>
      </c>
      <c r="T8" s="38" t="s">
        <v>8</v>
      </c>
    </row>
    <row r="9" spans="1:20" ht="24.9" customHeight="1" x14ac:dyDescent="0.2">
      <c r="A9" s="8">
        <v>56246</v>
      </c>
      <c r="B9" s="3" t="s">
        <v>32</v>
      </c>
      <c r="C9" s="78">
        <v>45041</v>
      </c>
      <c r="D9" s="5">
        <v>2</v>
      </c>
      <c r="E9" s="15">
        <f>40000*4</f>
        <v>160000</v>
      </c>
      <c r="F9" s="29">
        <v>0</v>
      </c>
      <c r="G9" s="29">
        <f t="shared" si="0"/>
        <v>160000</v>
      </c>
      <c r="H9" s="11">
        <f t="shared" ref="H9:H15" si="6">G9*18%</f>
        <v>28800</v>
      </c>
      <c r="I9" s="16">
        <f t="shared" si="1"/>
        <v>188800</v>
      </c>
      <c r="J9" s="16">
        <f t="shared" si="2"/>
        <v>1600</v>
      </c>
      <c r="K9" s="12">
        <f t="shared" si="3"/>
        <v>8000</v>
      </c>
      <c r="L9" s="12">
        <f t="shared" si="4"/>
        <v>28800</v>
      </c>
      <c r="M9" s="12"/>
      <c r="N9" s="12">
        <f t="shared" si="5"/>
        <v>150400</v>
      </c>
      <c r="O9" s="1"/>
      <c r="P9" s="17" t="s">
        <v>11</v>
      </c>
      <c r="Q9" s="18">
        <v>75200</v>
      </c>
      <c r="R9" s="18">
        <v>0</v>
      </c>
      <c r="S9" s="18">
        <f>Q9-R9</f>
        <v>75200</v>
      </c>
      <c r="T9" s="39" t="s">
        <v>10</v>
      </c>
    </row>
    <row r="10" spans="1:20" ht="24.9" customHeight="1" x14ac:dyDescent="0.3">
      <c r="A10" s="8">
        <v>56246</v>
      </c>
      <c r="B10" s="3" t="s">
        <v>33</v>
      </c>
      <c r="C10" s="78">
        <v>45057</v>
      </c>
      <c r="D10" s="5">
        <v>3</v>
      </c>
      <c r="E10" s="15">
        <v>80000</v>
      </c>
      <c r="F10" s="29">
        <v>0</v>
      </c>
      <c r="G10" s="29">
        <f t="shared" si="0"/>
        <v>80000</v>
      </c>
      <c r="H10" s="11">
        <f t="shared" si="6"/>
        <v>14400</v>
      </c>
      <c r="I10" s="16">
        <f t="shared" si="1"/>
        <v>94400</v>
      </c>
      <c r="J10" s="16">
        <f t="shared" si="2"/>
        <v>800</v>
      </c>
      <c r="K10" s="12">
        <f t="shared" si="3"/>
        <v>4000</v>
      </c>
      <c r="L10" s="12">
        <f t="shared" si="4"/>
        <v>14400</v>
      </c>
      <c r="M10" s="12"/>
      <c r="N10" s="12">
        <f t="shared" si="5"/>
        <v>75200</v>
      </c>
      <c r="O10" s="1"/>
      <c r="P10" s="17" t="s">
        <v>13</v>
      </c>
      <c r="Q10" s="18">
        <v>150400</v>
      </c>
      <c r="R10" s="18"/>
      <c r="S10" s="18">
        <f>Q10-R10</f>
        <v>150400</v>
      </c>
      <c r="T10" s="40" t="s">
        <v>12</v>
      </c>
    </row>
    <row r="11" spans="1:20" ht="24.9" customHeight="1" x14ac:dyDescent="0.3">
      <c r="A11" s="8">
        <v>56246</v>
      </c>
      <c r="B11" s="3" t="s">
        <v>34</v>
      </c>
      <c r="C11" s="78">
        <v>45081</v>
      </c>
      <c r="D11" s="5">
        <v>4</v>
      </c>
      <c r="E11" s="15">
        <f>40000*4</f>
        <v>160000</v>
      </c>
      <c r="F11" s="29">
        <v>0</v>
      </c>
      <c r="G11" s="29">
        <f t="shared" si="0"/>
        <v>160000</v>
      </c>
      <c r="H11" s="11">
        <f t="shared" si="6"/>
        <v>28800</v>
      </c>
      <c r="I11" s="16">
        <f t="shared" si="1"/>
        <v>188800</v>
      </c>
      <c r="J11" s="16">
        <f t="shared" si="2"/>
        <v>1600</v>
      </c>
      <c r="K11" s="12">
        <f t="shared" si="3"/>
        <v>8000</v>
      </c>
      <c r="L11" s="12">
        <f t="shared" si="4"/>
        <v>28800</v>
      </c>
      <c r="M11" s="12"/>
      <c r="N11" s="12">
        <f t="shared" si="5"/>
        <v>150400</v>
      </c>
      <c r="O11" s="1"/>
      <c r="P11" s="41" t="s">
        <v>15</v>
      </c>
      <c r="Q11" s="18">
        <v>150400</v>
      </c>
      <c r="R11" s="32"/>
      <c r="S11" s="18">
        <f t="shared" ref="S11:S15" si="7">Q11-R11</f>
        <v>150400</v>
      </c>
      <c r="T11" s="42" t="s">
        <v>14</v>
      </c>
    </row>
    <row r="12" spans="1:20" ht="24.9" customHeight="1" x14ac:dyDescent="0.3">
      <c r="A12" s="8">
        <v>56246</v>
      </c>
      <c r="B12" s="3" t="s">
        <v>35</v>
      </c>
      <c r="C12" s="78">
        <v>45097</v>
      </c>
      <c r="D12" s="5">
        <v>5</v>
      </c>
      <c r="E12" s="15">
        <v>40000</v>
      </c>
      <c r="F12" s="29">
        <v>0</v>
      </c>
      <c r="G12" s="29">
        <f t="shared" si="0"/>
        <v>40000</v>
      </c>
      <c r="H12" s="11">
        <f t="shared" si="6"/>
        <v>7200</v>
      </c>
      <c r="I12" s="16">
        <f t="shared" si="1"/>
        <v>47200</v>
      </c>
      <c r="J12" s="16">
        <f t="shared" si="2"/>
        <v>400</v>
      </c>
      <c r="K12" s="12">
        <f t="shared" si="3"/>
        <v>2000</v>
      </c>
      <c r="L12" s="12">
        <f t="shared" si="4"/>
        <v>7200</v>
      </c>
      <c r="M12" s="12"/>
      <c r="N12" s="12">
        <f t="shared" si="5"/>
        <v>37600</v>
      </c>
      <c r="O12" s="1"/>
      <c r="P12" s="41" t="s">
        <v>20</v>
      </c>
      <c r="Q12" s="18">
        <v>37600</v>
      </c>
      <c r="R12" s="32"/>
      <c r="S12" s="18">
        <f t="shared" si="7"/>
        <v>37600</v>
      </c>
      <c r="T12" s="42" t="s">
        <v>18</v>
      </c>
    </row>
    <row r="13" spans="1:20" ht="24.9" customHeight="1" x14ac:dyDescent="0.3">
      <c r="A13" s="8">
        <v>56246</v>
      </c>
      <c r="B13" s="3" t="s">
        <v>36</v>
      </c>
      <c r="C13" s="78">
        <v>45154</v>
      </c>
      <c r="D13" s="5" t="s">
        <v>16</v>
      </c>
      <c r="E13" s="15">
        <v>80000</v>
      </c>
      <c r="F13" s="29"/>
      <c r="G13" s="29">
        <f t="shared" si="0"/>
        <v>80000</v>
      </c>
      <c r="H13" s="11">
        <f t="shared" si="6"/>
        <v>14400</v>
      </c>
      <c r="I13" s="16">
        <f t="shared" si="1"/>
        <v>94400</v>
      </c>
      <c r="J13" s="16">
        <f t="shared" si="2"/>
        <v>800</v>
      </c>
      <c r="K13" s="12">
        <f t="shared" si="3"/>
        <v>4000</v>
      </c>
      <c r="L13" s="12">
        <f t="shared" si="4"/>
        <v>14400</v>
      </c>
      <c r="M13" s="12"/>
      <c r="N13" s="12">
        <f t="shared" si="5"/>
        <v>75200</v>
      </c>
      <c r="O13" s="1"/>
      <c r="P13" s="41" t="s">
        <v>21</v>
      </c>
      <c r="Q13" s="18">
        <v>75200</v>
      </c>
      <c r="R13" s="32"/>
      <c r="S13" s="18">
        <f t="shared" si="7"/>
        <v>75200</v>
      </c>
      <c r="T13" s="42" t="s">
        <v>17</v>
      </c>
    </row>
    <row r="14" spans="1:20" ht="24.9" customHeight="1" x14ac:dyDescent="0.3">
      <c r="A14" s="8">
        <v>56246</v>
      </c>
      <c r="B14" s="3" t="s">
        <v>37</v>
      </c>
      <c r="C14" s="78">
        <v>45174</v>
      </c>
      <c r="D14" s="5">
        <v>7</v>
      </c>
      <c r="E14" s="15">
        <v>40000</v>
      </c>
      <c r="F14" s="29"/>
      <c r="G14" s="29">
        <f t="shared" si="0"/>
        <v>40000</v>
      </c>
      <c r="H14" s="11">
        <f t="shared" si="6"/>
        <v>7200</v>
      </c>
      <c r="I14" s="16">
        <f t="shared" si="1"/>
        <v>47200</v>
      </c>
      <c r="J14" s="16">
        <f t="shared" si="2"/>
        <v>400</v>
      </c>
      <c r="K14" s="12">
        <f t="shared" si="3"/>
        <v>2000</v>
      </c>
      <c r="L14" s="12">
        <f t="shared" si="4"/>
        <v>7200</v>
      </c>
      <c r="M14" s="12"/>
      <c r="N14" s="12">
        <f t="shared" si="5"/>
        <v>37600</v>
      </c>
      <c r="O14" s="1"/>
      <c r="P14" s="41" t="s">
        <v>22</v>
      </c>
      <c r="Q14" s="33">
        <v>37600</v>
      </c>
      <c r="R14" s="32"/>
      <c r="S14" s="18">
        <f t="shared" si="7"/>
        <v>37600</v>
      </c>
      <c r="T14" s="42" t="s">
        <v>19</v>
      </c>
    </row>
    <row r="15" spans="1:20" ht="24.9" customHeight="1" x14ac:dyDescent="0.2">
      <c r="A15" s="8">
        <v>56246</v>
      </c>
      <c r="B15" s="3" t="s">
        <v>38</v>
      </c>
      <c r="C15" s="78">
        <v>45204</v>
      </c>
      <c r="D15" s="5">
        <v>7</v>
      </c>
      <c r="E15" s="15">
        <v>40000</v>
      </c>
      <c r="F15" s="29"/>
      <c r="G15" s="29">
        <f t="shared" ref="G15" si="8">E15-F15</f>
        <v>40000</v>
      </c>
      <c r="H15" s="11">
        <f t="shared" si="6"/>
        <v>7200</v>
      </c>
      <c r="I15" s="16">
        <f t="shared" ref="I15" si="9">G15+H15</f>
        <v>47200</v>
      </c>
      <c r="J15" s="16">
        <f t="shared" ref="J15" si="10">G15*$J$6</f>
        <v>400</v>
      </c>
      <c r="K15" s="12">
        <f t="shared" ref="K15" si="11">G15*$K$6</f>
        <v>2000</v>
      </c>
      <c r="L15" s="12">
        <f t="shared" si="4"/>
        <v>7200</v>
      </c>
      <c r="M15" s="12"/>
      <c r="N15" s="12">
        <f t="shared" ref="N15" si="12">I15-J15-K15-L15-M15</f>
        <v>37600</v>
      </c>
      <c r="O15" s="1"/>
      <c r="P15" s="41" t="s">
        <v>24</v>
      </c>
      <c r="Q15" s="33">
        <v>37600</v>
      </c>
      <c r="R15" s="32"/>
      <c r="S15" s="32">
        <f t="shared" si="7"/>
        <v>37600</v>
      </c>
      <c r="T15" s="73" t="s">
        <v>23</v>
      </c>
    </row>
    <row r="16" spans="1:20" ht="24.9" customHeight="1" x14ac:dyDescent="0.3">
      <c r="A16" s="8">
        <v>56246</v>
      </c>
      <c r="B16" s="3"/>
      <c r="C16" s="78"/>
      <c r="D16" s="5"/>
      <c r="E16" s="15"/>
      <c r="F16" s="29"/>
      <c r="G16" s="29"/>
      <c r="H16" s="11"/>
      <c r="I16" s="16"/>
      <c r="J16" s="16"/>
      <c r="K16" s="12"/>
      <c r="L16" s="12"/>
      <c r="M16" s="12"/>
      <c r="N16" s="12"/>
      <c r="O16" s="1"/>
      <c r="P16" s="41"/>
      <c r="Q16" s="33"/>
      <c r="R16" s="32"/>
      <c r="S16" s="32"/>
      <c r="T16" s="42"/>
    </row>
    <row r="17" spans="1:20" ht="24.9" customHeight="1" x14ac:dyDescent="0.3">
      <c r="A17" s="8">
        <v>56246</v>
      </c>
      <c r="B17" s="3"/>
      <c r="C17" s="78"/>
      <c r="D17" s="5"/>
      <c r="E17" s="15"/>
      <c r="F17" s="29"/>
      <c r="G17" s="29"/>
      <c r="H17" s="11"/>
      <c r="I17" s="16"/>
      <c r="J17" s="16"/>
      <c r="K17" s="12"/>
      <c r="L17" s="12"/>
      <c r="M17" s="12"/>
      <c r="N17" s="12"/>
      <c r="O17" s="1"/>
      <c r="P17" s="41"/>
      <c r="Q17" s="33"/>
      <c r="R17" s="32"/>
      <c r="S17" s="32"/>
      <c r="T17" s="42"/>
    </row>
    <row r="18" spans="1:20" ht="24.9" customHeight="1" x14ac:dyDescent="0.3">
      <c r="A18" s="8">
        <v>56246</v>
      </c>
      <c r="B18" s="3"/>
      <c r="C18" s="78"/>
      <c r="D18" s="5"/>
      <c r="E18" s="15"/>
      <c r="F18" s="29"/>
      <c r="G18" s="29"/>
      <c r="H18" s="11"/>
      <c r="I18" s="16"/>
      <c r="J18" s="16"/>
      <c r="K18" s="12"/>
      <c r="L18" s="12"/>
      <c r="M18" s="12"/>
      <c r="N18" s="12"/>
      <c r="O18" s="1"/>
      <c r="P18" s="41"/>
      <c r="Q18" s="33"/>
      <c r="R18" s="32"/>
      <c r="S18" s="32"/>
      <c r="T18" s="42"/>
    </row>
    <row r="19" spans="1:20" ht="24.9" customHeight="1" thickBot="1" x14ac:dyDescent="0.35">
      <c r="A19" s="8">
        <v>56246</v>
      </c>
      <c r="B19" s="2"/>
      <c r="C19" s="79"/>
      <c r="D19" s="4"/>
      <c r="E19" s="20"/>
      <c r="F19" s="20"/>
      <c r="G19" s="20"/>
      <c r="H19" s="22"/>
      <c r="I19" s="23"/>
      <c r="J19" s="23"/>
      <c r="K19" s="24"/>
      <c r="L19" s="24"/>
      <c r="M19" s="24"/>
      <c r="N19" s="24"/>
      <c r="O19" s="6"/>
      <c r="P19" s="25"/>
      <c r="Q19" s="21"/>
      <c r="R19" s="21"/>
      <c r="S19" s="21"/>
      <c r="T19" s="26"/>
    </row>
    <row r="20" spans="1:20" ht="24.9" customHeight="1" x14ac:dyDescent="0.3">
      <c r="A20" s="11"/>
      <c r="B20" s="30"/>
      <c r="C20" s="80"/>
      <c r="D20" s="35"/>
      <c r="E20" s="35"/>
      <c r="F20" s="35"/>
      <c r="G20" s="35"/>
      <c r="H20" s="35"/>
      <c r="I20" s="35"/>
      <c r="J20" s="50" t="s">
        <v>3</v>
      </c>
      <c r="K20" s="50"/>
      <c r="L20" s="50"/>
      <c r="M20" s="50"/>
      <c r="N20" s="51">
        <f>SUM(N8:N19)</f>
        <v>676800</v>
      </c>
      <c r="O20" s="55"/>
      <c r="P20" s="50" t="s">
        <v>4</v>
      </c>
      <c r="Q20" s="50"/>
      <c r="R20" s="50"/>
      <c r="S20" s="56">
        <f>SUM(S6:S19)</f>
        <v>676800</v>
      </c>
      <c r="T20" s="37"/>
    </row>
    <row r="21" spans="1:20" ht="24.9" customHeight="1" x14ac:dyDescent="0.3">
      <c r="A21" s="11"/>
      <c r="B21" s="13"/>
      <c r="C21" s="81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4"/>
      <c r="O21" s="28"/>
      <c r="P21" s="10"/>
      <c r="Q21" s="10"/>
      <c r="R21" s="10"/>
      <c r="S21" s="11"/>
      <c r="T21" s="19"/>
    </row>
    <row r="22" spans="1:20" ht="24.9" customHeight="1" thickBot="1" x14ac:dyDescent="0.35">
      <c r="A22" s="11"/>
      <c r="B22" s="52"/>
      <c r="C22" s="82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4"/>
      <c r="O22" s="28"/>
      <c r="P22" s="57" t="s">
        <v>5</v>
      </c>
      <c r="Q22" s="53"/>
      <c r="R22" s="53"/>
      <c r="S22" s="58">
        <f>N20-S20</f>
        <v>0</v>
      </c>
      <c r="T22" s="26"/>
    </row>
    <row r="23" spans="1:20" ht="24.9" customHeight="1" x14ac:dyDescent="0.3">
      <c r="A23" s="9"/>
      <c r="B23" s="9"/>
      <c r="C23" s="83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</row>
    <row r="24" spans="1:20" ht="24.9" customHeight="1" x14ac:dyDescent="0.3">
      <c r="A24" s="9"/>
      <c r="B24" s="9"/>
      <c r="C24" s="83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</row>
    <row r="25" spans="1:20" ht="24.9" customHeight="1" x14ac:dyDescent="0.3">
      <c r="A25" s="9"/>
      <c r="B25" s="9"/>
      <c r="C25" s="83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</row>
    <row r="26" spans="1:20" ht="24.9" customHeight="1" x14ac:dyDescent="0.3">
      <c r="A26" s="9"/>
      <c r="B26" s="9"/>
      <c r="C26" s="83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</row>
    <row r="27" spans="1:20" ht="24.9" customHeight="1" x14ac:dyDescent="0.3">
      <c r="A27" s="9"/>
      <c r="B27" s="9"/>
      <c r="C27" s="83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</row>
    <row r="28" spans="1:20" ht="24.9" customHeight="1" x14ac:dyDescent="0.3">
      <c r="A28" s="9"/>
      <c r="B28" s="9"/>
      <c r="C28" s="83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</row>
    <row r="29" spans="1:20" ht="24.9" customHeight="1" x14ac:dyDescent="0.3">
      <c r="A29" s="9"/>
      <c r="B29" s="9"/>
      <c r="C29" s="83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</row>
    <row r="30" spans="1:20" ht="24.9" customHeight="1" x14ac:dyDescent="0.3">
      <c r="A30" s="9"/>
      <c r="B30" s="9"/>
      <c r="C30" s="83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</row>
    <row r="31" spans="1:20" ht="24.9" customHeight="1" x14ac:dyDescent="0.3">
      <c r="A31" s="9"/>
      <c r="B31" s="9"/>
      <c r="C31" s="83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</row>
    <row r="32" spans="1:20" ht="24.9" customHeight="1" x14ac:dyDescent="0.3">
      <c r="A32" s="9"/>
      <c r="B32" s="9"/>
      <c r="C32" s="83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</row>
    <row r="33" spans="1:20" ht="24.9" customHeight="1" x14ac:dyDescent="0.3">
      <c r="A33" s="9"/>
      <c r="B33" s="9"/>
      <c r="C33" s="83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</row>
    <row r="34" spans="1:20" ht="24.9" customHeight="1" x14ac:dyDescent="0.3">
      <c r="A34" s="9"/>
      <c r="B34" s="9"/>
      <c r="C34" s="83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</row>
    <row r="35" spans="1:20" ht="24.9" customHeight="1" x14ac:dyDescent="0.3">
      <c r="A35" s="9"/>
      <c r="B35" s="9"/>
      <c r="C35" s="83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</row>
    <row r="36" spans="1:20" ht="24.9" customHeight="1" x14ac:dyDescent="0.3">
      <c r="A36" s="9"/>
      <c r="B36" s="9"/>
      <c r="C36" s="83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</row>
    <row r="37" spans="1:20" ht="24.9" customHeight="1" x14ac:dyDescent="0.3">
      <c r="A37" s="9"/>
      <c r="B37" s="9"/>
      <c r="C37" s="83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</row>
    <row r="38" spans="1:20" ht="24.9" customHeight="1" x14ac:dyDescent="0.3">
      <c r="A38" s="9"/>
      <c r="B38" s="9"/>
      <c r="C38" s="83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</row>
    <row r="39" spans="1:20" ht="24.9" customHeight="1" x14ac:dyDescent="0.3">
      <c r="A39" s="9"/>
      <c r="B39" s="9"/>
      <c r="C39" s="83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</row>
    <row r="40" spans="1:20" ht="24.9" customHeight="1" x14ac:dyDescent="0.3">
      <c r="A40" s="9"/>
      <c r="B40" s="9"/>
      <c r="C40" s="83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</row>
    <row r="41" spans="1:20" ht="24.9" customHeight="1" x14ac:dyDescent="0.3">
      <c r="A41" s="9"/>
      <c r="B41" s="9"/>
      <c r="C41" s="83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</row>
    <row r="42" spans="1:20" ht="24.9" customHeight="1" x14ac:dyDescent="0.3">
      <c r="A42" s="9"/>
      <c r="B42" s="9"/>
      <c r="C42" s="83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</row>
    <row r="43" spans="1:20" ht="24.9" customHeight="1" x14ac:dyDescent="0.3">
      <c r="A43" s="9"/>
      <c r="B43" s="9"/>
      <c r="C43" s="83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</row>
    <row r="44" spans="1:20" ht="24.9" customHeight="1" x14ac:dyDescent="0.3">
      <c r="A44" s="9"/>
      <c r="B44" s="9"/>
      <c r="C44" s="83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</row>
    <row r="45" spans="1:20" ht="24.9" customHeight="1" x14ac:dyDescent="0.3">
      <c r="A45" s="9"/>
      <c r="B45" s="9"/>
      <c r="C45" s="83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</row>
    <row r="46" spans="1:20" ht="24.9" customHeight="1" x14ac:dyDescent="0.3">
      <c r="A46" s="9"/>
      <c r="B46" s="9"/>
      <c r="C46" s="83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</row>
    <row r="47" spans="1:20" ht="24.9" customHeight="1" x14ac:dyDescent="0.3">
      <c r="A47" s="9"/>
      <c r="B47" s="9"/>
      <c r="C47" s="83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</row>
    <row r="48" spans="1:20" ht="24.9" customHeight="1" x14ac:dyDescent="0.3">
      <c r="A48" s="9"/>
      <c r="B48" s="9"/>
      <c r="C48" s="83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</row>
    <row r="49" spans="1:20" ht="24.9" customHeight="1" x14ac:dyDescent="0.3">
      <c r="A49" s="9"/>
      <c r="B49" s="9"/>
      <c r="C49" s="83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</row>
    <row r="50" spans="1:20" ht="24.9" customHeight="1" x14ac:dyDescent="0.3">
      <c r="A50" s="9"/>
      <c r="B50" s="9"/>
      <c r="C50" s="83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</row>
    <row r="51" spans="1:20" ht="24.9" customHeight="1" x14ac:dyDescent="0.3">
      <c r="A51" s="9"/>
      <c r="B51" s="9"/>
      <c r="C51" s="83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</row>
    <row r="52" spans="1:20" ht="24.9" customHeight="1" x14ac:dyDescent="0.3">
      <c r="A52" s="9"/>
      <c r="B52" s="9"/>
      <c r="C52" s="83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</row>
    <row r="53" spans="1:20" ht="24.9" customHeight="1" x14ac:dyDescent="0.3">
      <c r="A53" s="9"/>
      <c r="B53" s="9"/>
      <c r="C53" s="83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</row>
    <row r="54" spans="1:20" ht="24.9" customHeight="1" x14ac:dyDescent="0.3">
      <c r="A54" s="9"/>
      <c r="B54" s="9"/>
      <c r="C54" s="83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</row>
    <row r="55" spans="1:20" ht="24.9" customHeight="1" x14ac:dyDescent="0.3">
      <c r="A55" s="9"/>
      <c r="B55" s="9"/>
      <c r="C55" s="83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</row>
    <row r="56" spans="1:20" ht="24.9" customHeight="1" x14ac:dyDescent="0.3">
      <c r="A56" s="9"/>
      <c r="B56" s="9"/>
      <c r="C56" s="83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</row>
    <row r="57" spans="1:20" ht="24.9" customHeight="1" x14ac:dyDescent="0.3">
      <c r="A57" s="9"/>
      <c r="B57" s="9"/>
      <c r="C57" s="83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</row>
    <row r="58" spans="1:20" ht="24.9" customHeight="1" x14ac:dyDescent="0.3">
      <c r="A58" s="9"/>
      <c r="B58" s="9"/>
      <c r="C58" s="83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</row>
    <row r="59" spans="1:20" ht="24.9" customHeight="1" x14ac:dyDescent="0.3">
      <c r="A59" s="9"/>
      <c r="B59" s="9"/>
      <c r="C59" s="83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</row>
    <row r="60" spans="1:20" ht="24.9" customHeight="1" x14ac:dyDescent="0.3">
      <c r="A60" s="9"/>
      <c r="B60" s="9"/>
      <c r="C60" s="83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</row>
    <row r="61" spans="1:20" ht="24.9" customHeight="1" x14ac:dyDescent="0.3">
      <c r="A61" s="9"/>
      <c r="B61" s="9"/>
      <c r="C61" s="83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</row>
    <row r="62" spans="1:20" ht="24.9" customHeight="1" x14ac:dyDescent="0.3">
      <c r="A62" s="9"/>
      <c r="B62" s="9"/>
      <c r="C62" s="83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</row>
    <row r="63" spans="1:20" ht="24.9" customHeight="1" x14ac:dyDescent="0.3">
      <c r="A63" s="9"/>
      <c r="B63" s="9"/>
      <c r="C63" s="83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</row>
    <row r="64" spans="1:20" ht="24.9" customHeight="1" x14ac:dyDescent="0.3">
      <c r="A64" s="9"/>
      <c r="B64" s="9"/>
      <c r="C64" s="83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</row>
    <row r="65" spans="1:20" ht="24.9" customHeight="1" x14ac:dyDescent="0.3">
      <c r="A65" s="9"/>
      <c r="B65" s="9"/>
      <c r="C65" s="83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</row>
    <row r="66" spans="1:20" ht="24.9" customHeight="1" x14ac:dyDescent="0.3">
      <c r="A66" s="9"/>
      <c r="B66" s="9"/>
      <c r="C66" s="83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</row>
    <row r="67" spans="1:20" ht="24.9" customHeight="1" x14ac:dyDescent="0.3">
      <c r="A67" s="9"/>
      <c r="B67" s="9"/>
      <c r="C67" s="83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</row>
    <row r="68" spans="1:20" ht="24.9" customHeight="1" x14ac:dyDescent="0.3">
      <c r="A68" s="9"/>
      <c r="B68" s="9"/>
      <c r="C68" s="83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</row>
    <row r="69" spans="1:20" ht="24.9" customHeight="1" x14ac:dyDescent="0.3">
      <c r="A69" s="9"/>
      <c r="B69" s="9"/>
      <c r="C69" s="83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</row>
    <row r="70" spans="1:20" ht="24.9" customHeight="1" x14ac:dyDescent="0.3">
      <c r="A70" s="9"/>
      <c r="B70" s="9"/>
      <c r="C70" s="83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</row>
    <row r="71" spans="1:20" ht="24.9" customHeight="1" x14ac:dyDescent="0.3">
      <c r="A71" s="9"/>
      <c r="B71" s="9"/>
      <c r="C71" s="83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</row>
    <row r="72" spans="1:20" ht="24.9" customHeight="1" x14ac:dyDescent="0.3">
      <c r="A72" s="9"/>
      <c r="B72" s="9"/>
      <c r="C72" s="83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</row>
    <row r="73" spans="1:20" ht="24.9" customHeight="1" x14ac:dyDescent="0.3">
      <c r="A73" s="9"/>
      <c r="B73" s="9"/>
      <c r="C73" s="83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</row>
    <row r="74" spans="1:20" ht="24.9" customHeight="1" x14ac:dyDescent="0.3">
      <c r="A74" s="9"/>
      <c r="B74" s="9"/>
      <c r="C74" s="83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</row>
    <row r="75" spans="1:20" ht="24.9" customHeight="1" x14ac:dyDescent="0.3">
      <c r="A75" s="9"/>
      <c r="B75" s="9"/>
      <c r="C75" s="83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</row>
    <row r="76" spans="1:20" ht="24.9" customHeight="1" x14ac:dyDescent="0.3">
      <c r="A76" s="9"/>
      <c r="B76" s="9"/>
      <c r="C76" s="83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</row>
    <row r="77" spans="1:20" ht="24.9" customHeight="1" x14ac:dyDescent="0.3">
      <c r="A77" s="9"/>
      <c r="B77" s="9"/>
      <c r="C77" s="83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</row>
    <row r="78" spans="1:20" ht="24.9" customHeight="1" x14ac:dyDescent="0.3">
      <c r="A78" s="9"/>
      <c r="B78" s="9"/>
      <c r="C78" s="83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</row>
    <row r="79" spans="1:20" ht="24.9" customHeight="1" x14ac:dyDescent="0.3">
      <c r="A79" s="9"/>
      <c r="B79" s="9"/>
      <c r="C79" s="83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</row>
    <row r="80" spans="1:20" ht="24.9" customHeight="1" x14ac:dyDescent="0.3">
      <c r="A80" s="9"/>
      <c r="B80" s="9"/>
      <c r="C80" s="83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</row>
    <row r="81" spans="1:20" ht="24.9" customHeight="1" x14ac:dyDescent="0.3">
      <c r="A81" s="9"/>
      <c r="B81" s="9"/>
      <c r="C81" s="83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</row>
    <row r="82" spans="1:20" ht="24.9" customHeight="1" x14ac:dyDescent="0.3">
      <c r="A82" s="9"/>
      <c r="B82" s="9"/>
      <c r="C82" s="83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</row>
    <row r="83" spans="1:20" ht="24.9" customHeight="1" x14ac:dyDescent="0.3">
      <c r="A83" s="9"/>
      <c r="B83" s="9"/>
      <c r="C83" s="83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</row>
    <row r="84" spans="1:20" ht="24.9" customHeight="1" x14ac:dyDescent="0.3">
      <c r="A84" s="9"/>
      <c r="B84" s="9"/>
      <c r="C84" s="83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2022-06-28T06:22:04Z</cp:lastPrinted>
  <dcterms:created xsi:type="dcterms:W3CDTF">2022-06-10T14:11:52Z</dcterms:created>
  <dcterms:modified xsi:type="dcterms:W3CDTF">2025-06-10T11:01:59Z</dcterms:modified>
</cp:coreProperties>
</file>